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20" yWindow="-120" windowWidth="20730" windowHeight="11160"/>
  </bookViews>
  <sheets>
    <sheet name="Hoja1" sheetId="1" r:id="rId1"/>
    <sheet name="Hoja2" sheetId="2" r:id="rId2"/>
  </sheets>
  <calcPr calcId="145621"/>
</workbook>
</file>

<file path=xl/calcChain.xml><?xml version="1.0" encoding="utf-8"?>
<calcChain xmlns="http://schemas.openxmlformats.org/spreadsheetml/2006/main">
  <c r="AC47" i="1" l="1"/>
  <c r="Y46" i="1"/>
  <c r="S46" i="1"/>
  <c r="M46" i="1"/>
  <c r="G46" i="1"/>
  <c r="Y45" i="1"/>
  <c r="S45" i="1"/>
  <c r="M45" i="1"/>
  <c r="G45" i="1"/>
  <c r="Y44" i="1"/>
  <c r="X44" i="1"/>
  <c r="R44" i="1"/>
  <c r="S44" i="1" s="1"/>
  <c r="L44" i="1"/>
  <c r="M44" i="1" s="1"/>
  <c r="G44" i="1"/>
  <c r="AC43" i="1"/>
  <c r="Y42" i="1"/>
  <c r="S42" i="1"/>
  <c r="M42" i="1"/>
  <c r="G42" i="1"/>
  <c r="AA42" i="1" s="1"/>
  <c r="AC42" i="1" s="1"/>
  <c r="Y41" i="1"/>
  <c r="S41" i="1"/>
  <c r="M41" i="1"/>
  <c r="G41" i="1"/>
  <c r="Y40" i="1"/>
  <c r="S40" i="1"/>
  <c r="M40" i="1"/>
  <c r="G40" i="1"/>
  <c r="AA40" i="1" s="1"/>
  <c r="AC40" i="1" s="1"/>
  <c r="Y39" i="1"/>
  <c r="S39" i="1"/>
  <c r="M39" i="1"/>
  <c r="G39" i="1"/>
  <c r="Y38" i="1"/>
  <c r="S38" i="1"/>
  <c r="M38" i="1"/>
  <c r="G38" i="1"/>
  <c r="AA38" i="1" s="1"/>
  <c r="AC38" i="1" s="1"/>
  <c r="W37" i="1"/>
  <c r="V37" i="1"/>
  <c r="Y37" i="1" s="1"/>
  <c r="Q37" i="1"/>
  <c r="P37" i="1"/>
  <c r="K37" i="1"/>
  <c r="J37" i="1"/>
  <c r="D37" i="1"/>
  <c r="G37" i="1" s="1"/>
  <c r="AC36" i="1"/>
  <c r="Y35" i="1"/>
  <c r="S35" i="1"/>
  <c r="M35" i="1"/>
  <c r="G35" i="1"/>
  <c r="Y34" i="1"/>
  <c r="S34" i="1"/>
  <c r="M34" i="1"/>
  <c r="G34" i="1"/>
  <c r="Y33" i="1"/>
  <c r="S33" i="1"/>
  <c r="M33" i="1"/>
  <c r="G33" i="1"/>
  <c r="U32" i="1"/>
  <c r="Y32" i="1" s="1"/>
  <c r="O32" i="1"/>
  <c r="S32" i="1" s="1"/>
  <c r="I32" i="1"/>
  <c r="M32" i="1" s="1"/>
  <c r="G32" i="1"/>
  <c r="AC31" i="1"/>
  <c r="X30" i="1"/>
  <c r="X48" i="1" s="1"/>
  <c r="AC29" i="1"/>
  <c r="Y28" i="1"/>
  <c r="S28" i="1"/>
  <c r="M28" i="1"/>
  <c r="G28" i="1"/>
  <c r="Y27" i="1"/>
  <c r="S27" i="1"/>
  <c r="M27" i="1"/>
  <c r="G27" i="1"/>
  <c r="X26" i="1"/>
  <c r="Y26" i="1" s="1"/>
  <c r="S26" i="1"/>
  <c r="R26" i="1"/>
  <c r="R30" i="1" s="1"/>
  <c r="L26" i="1"/>
  <c r="L30" i="1" s="1"/>
  <c r="L48" i="1" s="1"/>
  <c r="G26" i="1"/>
  <c r="F30" i="1"/>
  <c r="F48" i="1" s="1"/>
  <c r="AC25" i="1"/>
  <c r="Y24" i="1"/>
  <c r="S24" i="1"/>
  <c r="M24" i="1"/>
  <c r="G24" i="1"/>
  <c r="Y23" i="1"/>
  <c r="S23" i="1"/>
  <c r="M23" i="1"/>
  <c r="G23" i="1"/>
  <c r="Y22" i="1"/>
  <c r="S22" i="1"/>
  <c r="M22" i="1"/>
  <c r="G22" i="1"/>
  <c r="Y21" i="1"/>
  <c r="S21" i="1"/>
  <c r="M21" i="1"/>
  <c r="G21" i="1"/>
  <c r="Y20" i="1"/>
  <c r="S20" i="1"/>
  <c r="M20" i="1"/>
  <c r="G20" i="1"/>
  <c r="W19" i="1"/>
  <c r="W30" i="1" s="1"/>
  <c r="W48" i="1" s="1"/>
  <c r="V19" i="1"/>
  <c r="V30" i="1" s="1"/>
  <c r="Q19" i="1"/>
  <c r="Q30" i="1" s="1"/>
  <c r="P19" i="1"/>
  <c r="S19" i="1" s="1"/>
  <c r="K19" i="1"/>
  <c r="J19" i="1"/>
  <c r="J30" i="1" s="1"/>
  <c r="J48" i="1" s="1"/>
  <c r="E19" i="1"/>
  <c r="D19" i="1"/>
  <c r="D30" i="1" s="1"/>
  <c r="AC18" i="1"/>
  <c r="Y17" i="1"/>
  <c r="S17" i="1"/>
  <c r="M17" i="1"/>
  <c r="G17" i="1"/>
  <c r="Y16" i="1"/>
  <c r="S16" i="1"/>
  <c r="M16" i="1"/>
  <c r="G16" i="1"/>
  <c r="Y15" i="1"/>
  <c r="S15" i="1"/>
  <c r="M15" i="1"/>
  <c r="G15" i="1"/>
  <c r="U14" i="1"/>
  <c r="U30" i="1" s="1"/>
  <c r="O14" i="1"/>
  <c r="S14" i="1" s="1"/>
  <c r="I14" i="1"/>
  <c r="I30" i="1" s="1"/>
  <c r="G14" i="1"/>
  <c r="D48" i="1" l="1"/>
  <c r="AA20" i="1"/>
  <c r="AC20" i="1" s="1"/>
  <c r="AA22" i="1"/>
  <c r="AC22" i="1" s="1"/>
  <c r="AA24" i="1"/>
  <c r="AC24" i="1" s="1"/>
  <c r="M26" i="1"/>
  <c r="AA26" i="1" s="1"/>
  <c r="AC26" i="1" s="1"/>
  <c r="R48" i="1"/>
  <c r="AA23" i="1"/>
  <c r="AC23" i="1" s="1"/>
  <c r="AA21" i="1"/>
  <c r="AC21" i="1" s="1"/>
  <c r="Q48" i="1"/>
  <c r="V48" i="1"/>
  <c r="S37" i="1"/>
  <c r="AA39" i="1"/>
  <c r="AC39" i="1" s="1"/>
  <c r="AA41" i="1"/>
  <c r="AC41" i="1" s="1"/>
  <c r="G19" i="1"/>
  <c r="AA32" i="1"/>
  <c r="AC32" i="1" s="1"/>
  <c r="AA15" i="1"/>
  <c r="AC15" i="1" s="1"/>
  <c r="AA16" i="1"/>
  <c r="AC16" i="1" s="1"/>
  <c r="AA17" i="1"/>
  <c r="AC17" i="1" s="1"/>
  <c r="C30" i="1"/>
  <c r="C48" i="1" s="1"/>
  <c r="O30" i="1"/>
  <c r="O48" i="1" s="1"/>
  <c r="AA33" i="1"/>
  <c r="AC33" i="1" s="1"/>
  <c r="AA34" i="1"/>
  <c r="AC34" i="1" s="1"/>
  <c r="AA35" i="1"/>
  <c r="AC35" i="1" s="1"/>
  <c r="AA44" i="1"/>
  <c r="AC44" i="1" s="1"/>
  <c r="M19" i="1"/>
  <c r="E30" i="1"/>
  <c r="E48" i="1" s="1"/>
  <c r="M37" i="1"/>
  <c r="AA37" i="1" s="1"/>
  <c r="AC37" i="1" s="1"/>
  <c r="M14" i="1"/>
  <c r="Y14" i="1"/>
  <c r="AA27" i="1"/>
  <c r="AC27" i="1" s="1"/>
  <c r="AA28" i="1"/>
  <c r="AC28" i="1" s="1"/>
  <c r="AA45" i="1"/>
  <c r="AC45" i="1" s="1"/>
  <c r="AA46" i="1"/>
  <c r="AC46" i="1" s="1"/>
  <c r="I48" i="1"/>
  <c r="U48" i="1"/>
  <c r="Y48" i="1" s="1"/>
  <c r="Y30" i="1"/>
  <c r="Y19" i="1"/>
  <c r="K30" i="1"/>
  <c r="K48" i="1" s="1"/>
  <c r="P30" i="1"/>
  <c r="P48" i="1" s="1"/>
  <c r="G30" i="1" l="1"/>
  <c r="AA19" i="1"/>
  <c r="AC19" i="1" s="1"/>
  <c r="AA14" i="1"/>
  <c r="AC14" i="1" s="1"/>
  <c r="G48" i="1"/>
  <c r="S30" i="1"/>
  <c r="S48" i="1"/>
  <c r="M30" i="1"/>
  <c r="M48" i="1"/>
  <c r="AA48" i="1" l="1"/>
  <c r="AC48" i="1" s="1"/>
  <c r="AA30" i="1"/>
  <c r="AC30" i="1" s="1"/>
</calcChain>
</file>

<file path=xl/sharedStrings.xml><?xml version="1.0" encoding="utf-8"?>
<sst xmlns="http://schemas.openxmlformats.org/spreadsheetml/2006/main" count="61" uniqueCount="37">
  <si>
    <t>Aportaciones</t>
  </si>
  <si>
    <r>
      <t xml:space="preserve">Concepto    </t>
    </r>
    <r>
      <rPr>
        <sz val="8"/>
        <rFont val="Arial"/>
        <family val="2"/>
      </rPr>
      <t xml:space="preserve"> (3)</t>
    </r>
  </si>
  <si>
    <t>Rectificaciones de Resultados de Ejercicios Anteriores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</si>
  <si>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</si>
  <si>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</si>
  <si>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</si>
  <si>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</si>
  <si>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</t>
  </si>
  <si>
    <t>Reservas</t>
  </si>
  <si>
    <t>DIF</t>
  </si>
  <si>
    <t>ODAS</t>
  </si>
  <si>
    <t>Instituto del Deporte</t>
  </si>
  <si>
    <r>
      <t xml:space="preserve">Sumatoria </t>
    </r>
    <r>
      <rPr>
        <sz val="10"/>
        <rFont val="Arial"/>
        <family val="2"/>
      </rPr>
      <t xml:space="preserve">
(9)</t>
    </r>
  </si>
  <si>
    <r>
      <t xml:space="preserve">Eliminación 
</t>
    </r>
    <r>
      <rPr>
        <sz val="10"/>
        <rFont val="Arial"/>
        <family val="2"/>
      </rPr>
      <t>(10)</t>
    </r>
  </si>
  <si>
    <r>
      <t xml:space="preserve">Consolidación 
</t>
    </r>
    <r>
      <rPr>
        <sz val="10"/>
        <rFont val="Arial"/>
        <family val="2"/>
      </rPr>
      <t>(11)</t>
    </r>
  </si>
  <si>
    <r>
      <t xml:space="preserve">Estado de Variación en la Hacienda Pública Consolidado
</t>
    </r>
    <r>
      <rPr>
        <sz val="12"/>
        <rFont val="Arial"/>
        <family val="2"/>
      </rPr>
      <t>(Pesos)</t>
    </r>
  </si>
  <si>
    <t>(1) _________________</t>
  </si>
  <si>
    <r>
      <t xml:space="preserve">Hacienda Pública/     Patrimonio Contribuido  </t>
    </r>
    <r>
      <rPr>
        <sz val="8"/>
        <rFont val="Arial"/>
        <family val="2"/>
      </rPr>
      <t xml:space="preserve"> (4)</t>
    </r>
  </si>
  <si>
    <r>
      <t xml:space="preserve">Hacienda Pública/    Patrimonio Generado de Ejercicios Anteriores </t>
    </r>
    <r>
      <rPr>
        <sz val="8"/>
        <rFont val="Arial"/>
        <family val="2"/>
      </rPr>
      <t>(5)</t>
    </r>
  </si>
  <si>
    <r>
      <t xml:space="preserve">Hacienda Pública/   Patrimonio Generado del Ejercicio </t>
    </r>
    <r>
      <rPr>
        <sz val="8"/>
        <rFont val="Arial"/>
        <family val="2"/>
      </rPr>
      <t>(6)</t>
    </r>
  </si>
  <si>
    <r>
      <t>Exceso o
Insuficiencia en la
Actualización de la
Hacienda Pública /
Patrimonio</t>
    </r>
    <r>
      <rPr>
        <sz val="8"/>
        <rFont val="Arial"/>
        <family val="2"/>
      </rPr>
      <t xml:space="preserve"> (7)</t>
    </r>
  </si>
  <si>
    <r>
      <t xml:space="preserve">Total </t>
    </r>
    <r>
      <rPr>
        <b/>
        <sz val="8"/>
        <rFont val="Arial"/>
        <family val="2"/>
      </rPr>
      <t>(8)</t>
    </r>
  </si>
  <si>
    <r>
      <t xml:space="preserve">Exceso o
Insuficiencia en la
Actualización de la
Hacienda Pública /
Patrimonio </t>
    </r>
    <r>
      <rPr>
        <sz val="8"/>
        <rFont val="Arial"/>
        <family val="2"/>
      </rPr>
      <t>(7)</t>
    </r>
  </si>
  <si>
    <t>Resultado por Posición Monetaria</t>
  </si>
  <si>
    <t>Resultado por Tenencia de Activos no Monetarios</t>
  </si>
  <si>
    <t>Cuenta Pública 2019</t>
  </si>
  <si>
    <t xml:space="preserve">  Del 1 de Enero al 31 de Diciembre de 2019 (2)</t>
  </si>
  <si>
    <t>Cambios en la Hacienda Pública / Patrimonio Contribuido
Neto 2019 (16)</t>
  </si>
  <si>
    <t>Variaciones de la Hacienda Pública / Patrimonio Generado
Neto 2019 (17)</t>
  </si>
  <si>
    <t>Cambios en el Exceso o Insuficiencia en la Actualización
de la Hacienda Pública/Patrimonio Neto 2019 (18)</t>
  </si>
  <si>
    <t>Hacienda Pública / Patrimonio Neto Final 2019 (19)</t>
  </si>
  <si>
    <t>Hacienda Pública / Patrimonio Contribuido Neto 2018 (12)</t>
  </si>
  <si>
    <t>Hacienda Pública / Patrimonio Generado Neto 2018 (13)</t>
  </si>
  <si>
    <t>Exceso o Insuficiencia en la Actualización de la Hacienda
Pública/Patrimonio Neto 2018 (14)</t>
  </si>
  <si>
    <t>Hacienda Pública / Patrimonio Neto Final 2018 (15)</t>
  </si>
  <si>
    <t>Entidad Municipal: (1)     JOCOTITLAN     No. 0028</t>
  </si>
  <si>
    <t>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</si>
</sst>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5"/>
      <name val="Arial"/>
      <family val="2"/>
    </font>
    <font>
      <b/>
      <sz val="3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3"/>
      <name val="Arial"/>
      <family val="2"/>
    </font>
    <font>
      <b/>
      <sz val="13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55"/>
      </right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double">
        <color indexed="64"/>
      </top>
      <bottom/>
      <diagonal/>
    </border>
    <border>
      <left style="thin">
        <color indexed="55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double">
        <color indexed="64"/>
      </right>
      <top/>
      <bottom/>
      <diagonal/>
    </border>
    <border>
      <left style="thin">
        <color indexed="55"/>
      </left>
      <right style="thin">
        <color indexed="55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55"/>
      </right>
      <top/>
      <bottom style="double">
        <color indexed="64"/>
      </bottom>
      <diagonal/>
    </border>
    <border>
      <left style="thin">
        <color indexed="55"/>
      </left>
      <right style="thin">
        <color indexed="55"/>
      </right>
      <top/>
      <bottom style="double">
        <color indexed="64"/>
      </bottom>
      <diagonal/>
    </border>
    <border>
      <left style="thin">
        <color indexed="55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55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auto="1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double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1" fillId="0" borderId="0" xfId="1" applyProtection="1">
      <protection locked="0"/>
    </xf>
    <xf numFmtId="0" fontId="1" fillId="0" borderId="0" xfId="1"/>
    <xf numFmtId="0" fontId="4" fillId="2" borderId="4" xfId="1" applyFont="1" applyFill="1" applyBorder="1" applyAlignment="1">
      <alignment horizontal="center" vertical="top"/>
    </xf>
    <xf numFmtId="0" fontId="4" fillId="2" borderId="0" xfId="1" applyFont="1" applyFill="1" applyAlignment="1">
      <alignment horizontal="center" vertical="top"/>
    </xf>
    <xf numFmtId="0" fontId="2" fillId="2" borderId="0" xfId="1" applyFont="1" applyFill="1" applyAlignment="1">
      <alignment horizontal="right" vertical="top"/>
    </xf>
    <xf numFmtId="0" fontId="1" fillId="0" borderId="5" xfId="1" applyBorder="1"/>
    <xf numFmtId="0" fontId="2" fillId="2" borderId="4" xfId="1" applyFont="1" applyFill="1" applyBorder="1" applyAlignment="1">
      <alignment horizontal="right" vertical="top"/>
    </xf>
    <xf numFmtId="0" fontId="2" fillId="2" borderId="0" xfId="1" applyFont="1" applyFill="1" applyAlignment="1" applyProtection="1">
      <alignment horizontal="right" vertical="top"/>
      <protection locked="0"/>
    </xf>
    <xf numFmtId="49" fontId="3" fillId="2" borderId="0" xfId="1" applyNumberFormat="1" applyFont="1" applyFill="1" applyAlignment="1" applyProtection="1">
      <alignment vertical="top"/>
      <protection locked="0"/>
    </xf>
    <xf numFmtId="0" fontId="5" fillId="2" borderId="0" xfId="1" applyFont="1" applyFill="1" applyAlignment="1">
      <alignment vertical="top"/>
    </xf>
    <xf numFmtId="0" fontId="7" fillId="2" borderId="0" xfId="1" applyFont="1" applyFill="1" applyAlignment="1">
      <alignment vertical="top"/>
    </xf>
    <xf numFmtId="49" fontId="3" fillId="2" borderId="0" xfId="1" applyNumberFormat="1" applyFont="1" applyFill="1" applyAlignment="1">
      <alignment vertical="top"/>
    </xf>
    <xf numFmtId="0" fontId="6" fillId="2" borderId="6" xfId="1" applyFont="1" applyFill="1" applyBorder="1" applyAlignment="1">
      <alignment horizontal="center" vertical="top"/>
    </xf>
    <xf numFmtId="0" fontId="6" fillId="2" borderId="7" xfId="1" applyFont="1" applyFill="1" applyBorder="1" applyAlignment="1">
      <alignment horizontal="center" vertical="top"/>
    </xf>
    <xf numFmtId="0" fontId="1" fillId="0" borderId="7" xfId="1" applyBorder="1"/>
    <xf numFmtId="0" fontId="1" fillId="0" borderId="8" xfId="1" applyBorder="1"/>
    <xf numFmtId="0" fontId="6" fillId="2" borderId="0" xfId="1" applyFont="1" applyFill="1" applyAlignment="1">
      <alignment horizontal="center" vertical="top"/>
    </xf>
    <xf numFmtId="0" fontId="1" fillId="0" borderId="0" xfId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9" fillId="2" borderId="18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top"/>
    </xf>
    <xf numFmtId="0" fontId="9" fillId="2" borderId="22" xfId="1" applyFont="1" applyFill="1" applyBorder="1" applyAlignment="1">
      <alignment horizontal="center" vertical="center" wrapText="1"/>
    </xf>
    <xf numFmtId="4" fontId="1" fillId="0" borderId="0" xfId="8" applyNumberFormat="1"/>
    <xf numFmtId="4" fontId="2" fillId="0" borderId="0" xfId="8" applyNumberFormat="1" applyFont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12" fillId="0" borderId="0" xfId="1" applyFont="1"/>
    <xf numFmtId="0" fontId="13" fillId="0" borderId="23" xfId="8" applyFont="1" applyBorder="1"/>
    <xf numFmtId="2" fontId="12" fillId="0" borderId="24" xfId="8" applyNumberFormat="1" applyFont="1" applyBorder="1"/>
    <xf numFmtId="2" fontId="13" fillId="0" borderId="25" xfId="8" applyNumberFormat="1" applyFont="1" applyBorder="1"/>
    <xf numFmtId="4" fontId="12" fillId="0" borderId="0" xfId="8" applyNumberFormat="1" applyFont="1"/>
    <xf numFmtId="2" fontId="12" fillId="0" borderId="23" xfId="8" applyNumberFormat="1" applyFont="1" applyBorder="1"/>
    <xf numFmtId="0" fontId="13" fillId="0" borderId="26" xfId="8" applyFont="1" applyBorder="1"/>
    <xf numFmtId="43" fontId="13" fillId="0" borderId="27" xfId="7" applyFont="1" applyBorder="1"/>
    <xf numFmtId="43" fontId="12" fillId="3" borderId="27" xfId="7" applyFont="1" applyFill="1" applyBorder="1"/>
    <xf numFmtId="43" fontId="13" fillId="0" borderId="28" xfId="7" applyFont="1" applyBorder="1"/>
    <xf numFmtId="43" fontId="12" fillId="0" borderId="0" xfId="7" applyFont="1"/>
    <xf numFmtId="43" fontId="13" fillId="0" borderId="26" xfId="7" applyFont="1" applyBorder="1"/>
    <xf numFmtId="43" fontId="12" fillId="0" borderId="27" xfId="7" applyFont="1" applyBorder="1"/>
    <xf numFmtId="0" fontId="12" fillId="0" borderId="26" xfId="8" applyFont="1" applyBorder="1"/>
    <xf numFmtId="43" fontId="12" fillId="0" borderId="26" xfId="7" applyFont="1" applyBorder="1"/>
    <xf numFmtId="43" fontId="12" fillId="3" borderId="26" xfId="7" applyFont="1" applyFill="1" applyBorder="1"/>
    <xf numFmtId="0" fontId="13" fillId="0" borderId="26" xfId="8" applyFont="1" applyBorder="1" applyAlignment="1">
      <alignment wrapText="1"/>
    </xf>
    <xf numFmtId="0" fontId="13" fillId="2" borderId="0" xfId="1" applyFont="1" applyFill="1" applyAlignment="1">
      <alignment horizontal="center" vertical="center"/>
    </xf>
    <xf numFmtId="0" fontId="13" fillId="0" borderId="29" xfId="8" applyFont="1" applyBorder="1"/>
    <xf numFmtId="4" fontId="12" fillId="0" borderId="30" xfId="8" applyNumberFormat="1" applyFont="1" applyBorder="1"/>
    <xf numFmtId="4" fontId="13" fillId="0" borderId="31" xfId="8" applyNumberFormat="1" applyFont="1" applyBorder="1"/>
    <xf numFmtId="4" fontId="12" fillId="0" borderId="29" xfId="8" applyNumberFormat="1" applyFont="1" applyBorder="1"/>
    <xf numFmtId="0" fontId="14" fillId="0" borderId="0" xfId="1" applyFont="1"/>
    <xf numFmtId="0" fontId="15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6" fillId="0" borderId="0" xfId="0" applyFont="1"/>
    <xf numFmtId="0" fontId="2" fillId="2" borderId="0" xfId="0" applyFont="1" applyFill="1" applyAlignment="1">
      <alignment horizontal="center" vertical="center"/>
    </xf>
    <xf numFmtId="0" fontId="4" fillId="0" borderId="1" xfId="1" applyFont="1" applyBorder="1" applyAlignment="1">
      <alignment horizontal="center" vertical="top"/>
    </xf>
    <xf numFmtId="0" fontId="4" fillId="0" borderId="2" xfId="1" applyFont="1" applyBorder="1" applyAlignment="1">
      <alignment horizontal="center" vertical="top"/>
    </xf>
    <xf numFmtId="0" fontId="4" fillId="0" borderId="3" xfId="1" applyFont="1" applyBorder="1" applyAlignment="1">
      <alignment horizontal="center" vertical="top"/>
    </xf>
    <xf numFmtId="0" fontId="4" fillId="2" borderId="4" xfId="1" applyFont="1" applyFill="1" applyBorder="1" applyAlignment="1">
      <alignment horizontal="center" wrapText="1"/>
    </xf>
    <xf numFmtId="0" fontId="4" fillId="2" borderId="0" xfId="1" applyFont="1" applyFill="1" applyAlignment="1">
      <alignment horizontal="center" wrapText="1"/>
    </xf>
    <xf numFmtId="0" fontId="4" fillId="2" borderId="5" xfId="1" applyFont="1" applyFill="1" applyBorder="1" applyAlignment="1">
      <alignment horizontal="center" wrapText="1"/>
    </xf>
    <xf numFmtId="0" fontId="1" fillId="2" borderId="0" xfId="1" applyFill="1" applyAlignment="1">
      <alignment horizontal="center"/>
    </xf>
    <xf numFmtId="0" fontId="8" fillId="2" borderId="9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2" fillId="0" borderId="12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</cellXfs>
  <cellStyles count="9">
    <cellStyle name="Millares" xfId="7" builtinId="3"/>
    <cellStyle name="Millares 4" xfId="6"/>
    <cellStyle name="Moneda 2" xfId="5"/>
    <cellStyle name="Normal" xfId="0" builtinId="0"/>
    <cellStyle name="Normal 10 10 2" xfId="8"/>
    <cellStyle name="Normal 12" xfId="2"/>
    <cellStyle name="Normal 13" xfId="3"/>
    <cellStyle name="Normal 14" xfId="4"/>
    <cellStyle name="Normal 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Logo\Logo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2241</xdr:colOff>
      <xdr:row>56</xdr:row>
      <xdr:rowOff>142875</xdr:rowOff>
    </xdr:from>
    <xdr:to>
      <xdr:col>24</xdr:col>
      <xdr:colOff>280147</xdr:colOff>
      <xdr:row>58</xdr:row>
      <xdr:rowOff>133350</xdr:rowOff>
    </xdr:to>
    <xdr:grpSp>
      <xdr:nvGrpSpPr>
        <xdr:cNvPr id="10" name="Group 19">
          <a:extLst>
            <a:ext uri="{FF2B5EF4-FFF2-40B4-BE49-F238E27FC236}">
              <a16:creationId xmlns="" xmlns:a16="http://schemas.microsoft.com/office/drawing/2014/main" id="{5A3A6732-BA78-45B4-A94E-AE8753BE0200}"/>
            </a:ext>
          </a:extLst>
        </xdr:cNvPr>
        <xdr:cNvGrpSpPr>
          <a:grpSpLocks/>
        </xdr:cNvGrpSpPr>
      </xdr:nvGrpSpPr>
      <xdr:grpSpPr bwMode="auto">
        <a:xfrm>
          <a:off x="4729022" y="13382625"/>
          <a:ext cx="23590344" cy="585788"/>
          <a:chOff x="4" y="778"/>
          <a:chExt cx="1165" cy="27"/>
        </a:xfrm>
      </xdr:grpSpPr>
      <xdr:sp macro="" textlink="">
        <xdr:nvSpPr>
          <xdr:cNvPr id="11" name="Text Box 7">
            <a:extLst>
              <a:ext uri="{FF2B5EF4-FFF2-40B4-BE49-F238E27FC236}">
                <a16:creationId xmlns="" xmlns:a16="http://schemas.microsoft.com/office/drawing/2014/main" id="{F055451B-49F5-480A-8B3C-B33005D0765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" y="778"/>
            <a:ext cx="23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IVÁN DE JESÚS ESQUER CRUZ</a:t>
            </a:r>
          </a:p>
          <a:p>
            <a:pPr algn="ctr" rtl="1">
              <a:defRPr sz="1000"/>
            </a:pPr>
            <a:r>
              <a:rPr lang="es-ES" sz="1200" b="0" i="0">
                <a:effectLst/>
                <a:latin typeface="Arial" pitchFamily="34" charset="0"/>
                <a:ea typeface="+mn-ea"/>
                <a:cs typeface="Arial" pitchFamily="34" charset="0"/>
              </a:rPr>
              <a:t>PRESIDENTE MUNICIPAL</a:t>
            </a:r>
            <a:endParaRPr lang="es-ES" sz="12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12" name="Text Box 8">
            <a:extLst>
              <a:ext uri="{FF2B5EF4-FFF2-40B4-BE49-F238E27FC236}">
                <a16:creationId xmlns="" xmlns:a16="http://schemas.microsoft.com/office/drawing/2014/main" id="{28031A4E-B9EE-4EDB-B7B3-EB280669017A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1" y="781"/>
            <a:ext cx="22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PROFR.</a:t>
            </a:r>
            <a:r>
              <a:rPr lang="es-ES" sz="1200" b="0" i="0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 IVÁN GÓMEZ GÓMEZ</a:t>
            </a:r>
            <a:endParaRPr lang="es-ES" sz="12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  <a:p>
            <a:pPr algn="ctr" rtl="1">
              <a:defRPr sz="1000"/>
            </a:pPr>
            <a:r>
              <a:rPr lang="es-ES" sz="1200" b="0" i="0">
                <a:effectLst/>
                <a:latin typeface="Arial" pitchFamily="34" charset="0"/>
                <a:ea typeface="+mn-ea"/>
                <a:cs typeface="Arial" pitchFamily="34" charset="0"/>
              </a:rPr>
              <a:t>SECRETARIO</a:t>
            </a:r>
            <a:endParaRPr lang="es-ES" sz="12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13" name="Text Box 9">
            <a:extLst>
              <a:ext uri="{FF2B5EF4-FFF2-40B4-BE49-F238E27FC236}">
                <a16:creationId xmlns="" xmlns:a16="http://schemas.microsoft.com/office/drawing/2014/main" id="{708A8606-85C2-4C11-BB05-5D632A613C91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8" y="780"/>
            <a:ext cx="226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MTRA. VIOLETA CRUZ SÁNCHEZ</a:t>
            </a:r>
          </a:p>
          <a:p>
            <a:pPr algn="ctr" rtl="1">
              <a:defRPr sz="1000"/>
            </a:pPr>
            <a:r>
              <a:rPr lang="es-ES" sz="1200" b="0" i="0">
                <a:effectLst/>
                <a:latin typeface="Arial" pitchFamily="34" charset="0"/>
                <a:ea typeface="+mn-ea"/>
                <a:cs typeface="Arial" pitchFamily="34" charset="0"/>
              </a:rPr>
              <a:t>SINDICA</a:t>
            </a:r>
            <a:endParaRPr lang="es-ES" sz="12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14" name="Text Box 10">
            <a:extLst>
              <a:ext uri="{FF2B5EF4-FFF2-40B4-BE49-F238E27FC236}">
                <a16:creationId xmlns="" xmlns:a16="http://schemas.microsoft.com/office/drawing/2014/main" id="{C377CC82-73C7-4E1E-B277-E551B6125E58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6" y="781"/>
            <a:ext cx="22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DRA. EN A. MARÍA TERESA GARDUÑO MANJARREZ</a:t>
            </a:r>
          </a:p>
          <a:p>
            <a:pPr algn="ctr" rtl="1">
              <a:defRPr sz="1000"/>
            </a:pPr>
            <a:r>
              <a:rPr lang="es-ES" sz="1200" b="0" i="0">
                <a:effectLst/>
                <a:latin typeface="Arial" pitchFamily="34" charset="0"/>
                <a:ea typeface="+mn-ea"/>
                <a:cs typeface="Arial" pitchFamily="34" charset="0"/>
              </a:rPr>
              <a:t>TESORERA</a:t>
            </a:r>
            <a:endParaRPr lang="es-ES" sz="12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 editAs="oneCell">
    <xdr:from>
      <xdr:col>1</xdr:col>
      <xdr:colOff>821528</xdr:colOff>
      <xdr:row>2</xdr:row>
      <xdr:rowOff>202406</xdr:rowOff>
    </xdr:from>
    <xdr:to>
      <xdr:col>1</xdr:col>
      <xdr:colOff>1745453</xdr:colOff>
      <xdr:row>6</xdr:row>
      <xdr:rowOff>45248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78A7BAF3-3689-4C85-A749-A932B1A44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59" y="333375"/>
          <a:ext cx="923925" cy="819154"/>
        </a:xfrm>
        <a:prstGeom prst="rect">
          <a:avLst/>
        </a:prstGeom>
      </xdr:spPr>
    </xdr:pic>
    <xdr:clientData/>
  </xdr:twoCellAnchor>
  <xdr:twoCellAnchor>
    <xdr:from>
      <xdr:col>2</xdr:col>
      <xdr:colOff>95250</xdr:colOff>
      <xdr:row>10</xdr:row>
      <xdr:rowOff>119063</xdr:rowOff>
    </xdr:from>
    <xdr:to>
      <xdr:col>6</xdr:col>
      <xdr:colOff>1119187</xdr:colOff>
      <xdr:row>10</xdr:row>
      <xdr:rowOff>1095375</xdr:rowOff>
    </xdr:to>
    <xdr:sp macro="[0]!A_2017" textlink="">
      <xdr:nvSpPr>
        <xdr:cNvPr id="8" name="Rectángulo: esquinas redondeadas 7">
          <a:extLst>
            <a:ext uri="{FF2B5EF4-FFF2-40B4-BE49-F238E27FC236}">
              <a16:creationId xmlns="" xmlns:a16="http://schemas.microsoft.com/office/drawing/2014/main" id="{DB9C50C3-1C9B-4522-AE38-F6EE0FC9EB22}"/>
            </a:ext>
          </a:extLst>
        </xdr:cNvPr>
        <xdr:cNvSpPr/>
      </xdr:nvSpPr>
      <xdr:spPr>
        <a:xfrm>
          <a:off x="5274469" y="1940719"/>
          <a:ext cx="5631656" cy="976312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C59"/>
  <sheetViews>
    <sheetView tabSelected="1" topLeftCell="H33" zoomScale="80" zoomScaleNormal="80" workbookViewId="0">
      <selection activeCell="S61" sqref="S61"/>
    </sheetView>
  </sheetViews>
  <sheetFormatPr baseColWidth="10" defaultRowHeight="12.75" x14ac:dyDescent="0.2"/>
  <cols>
    <col min="1" max="1" width="0.85546875" style="2" customWidth="1"/>
    <col min="2" max="2" width="70" style="24" customWidth="1"/>
    <col min="3" max="3" width="19.5703125" style="24" customWidth="1"/>
    <col min="4" max="4" width="19.85546875" style="24" customWidth="1"/>
    <col min="5" max="5" width="19.140625" style="24" customWidth="1"/>
    <col min="6" max="6" width="17.42578125" style="24" customWidth="1"/>
    <col min="7" max="7" width="19.85546875" style="25" customWidth="1"/>
    <col min="8" max="8" width="2.7109375" style="24" customWidth="1"/>
    <col min="9" max="9" width="16.7109375" style="24" customWidth="1"/>
    <col min="10" max="10" width="17.7109375" style="24" customWidth="1"/>
    <col min="11" max="11" width="16.7109375" style="24" customWidth="1"/>
    <col min="12" max="12" width="17.42578125" style="24" customWidth="1"/>
    <col min="13" max="13" width="19.5703125" style="24" customWidth="1"/>
    <col min="14" max="14" width="2.7109375" style="24" customWidth="1"/>
    <col min="15" max="15" width="16.7109375" style="24" customWidth="1"/>
    <col min="16" max="16" width="18.28515625" style="24" customWidth="1"/>
    <col min="17" max="17" width="18.140625" style="24" customWidth="1"/>
    <col min="18" max="18" width="17.42578125" style="24" customWidth="1"/>
    <col min="19" max="19" width="18.7109375" style="24" customWidth="1"/>
    <col min="20" max="20" width="2.7109375" style="24" customWidth="1"/>
    <col min="21" max="23" width="16.7109375" style="24" customWidth="1"/>
    <col min="24" max="24" width="17.42578125" style="24" customWidth="1"/>
    <col min="25" max="25" width="17.5703125" style="24" customWidth="1"/>
    <col min="26" max="26" width="1.7109375" style="24" customWidth="1"/>
    <col min="27" max="27" width="19.85546875" style="24" customWidth="1"/>
    <col min="28" max="28" width="13.28515625" style="24" customWidth="1"/>
    <col min="29" max="29" width="19.140625" style="24" customWidth="1"/>
    <col min="30" max="16384" width="11.42578125" style="24"/>
  </cols>
  <sheetData>
    <row r="1" spans="1:29" s="1" customFormat="1" ht="6" customHeigh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s="1" customFormat="1" ht="4.5" customHeight="1" thickBo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s="2" customFormat="1" ht="18" customHeight="1" thickTop="1" x14ac:dyDescent="0.2">
      <c r="B3" s="55" t="s">
        <v>25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7"/>
    </row>
    <row r="4" spans="1:29" s="2" customFormat="1" ht="37.5" customHeight="1" x14ac:dyDescent="0.25">
      <c r="B4" s="58" t="s">
        <v>15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60"/>
    </row>
    <row r="5" spans="1:29" s="2" customFormat="1" ht="8.25" customHeight="1" x14ac:dyDescent="0.2">
      <c r="B5" s="3"/>
      <c r="C5" s="4"/>
      <c r="D5" s="61"/>
      <c r="E5" s="61"/>
      <c r="F5" s="4"/>
      <c r="G5" s="4"/>
      <c r="AB5" s="5"/>
      <c r="AC5" s="6"/>
    </row>
    <row r="6" spans="1:29" s="2" customFormat="1" x14ac:dyDescent="0.2">
      <c r="B6" s="7"/>
      <c r="C6" s="8" t="s">
        <v>35</v>
      </c>
      <c r="D6" s="9" t="s">
        <v>16</v>
      </c>
      <c r="E6" s="10"/>
      <c r="F6" s="11"/>
      <c r="G6" s="5"/>
      <c r="J6" s="5"/>
      <c r="K6" s="12"/>
      <c r="L6" s="12"/>
      <c r="M6" s="12"/>
      <c r="P6" s="5"/>
      <c r="Y6" s="1"/>
      <c r="Z6" s="1"/>
      <c r="AA6" s="1"/>
      <c r="AB6" s="8" t="s">
        <v>26</v>
      </c>
      <c r="AC6" s="6"/>
    </row>
    <row r="7" spans="1:29" s="2" customFormat="1" ht="13.5" customHeight="1" thickBot="1" x14ac:dyDescent="0.25">
      <c r="B7" s="13"/>
      <c r="C7" s="14"/>
      <c r="D7" s="14"/>
      <c r="E7" s="14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6"/>
    </row>
    <row r="8" spans="1:29" s="2" customFormat="1" ht="6" customHeight="1" thickTop="1" thickBot="1" x14ac:dyDescent="0.25">
      <c r="B8" s="17"/>
      <c r="C8" s="17"/>
      <c r="D8" s="17"/>
      <c r="E8" s="17"/>
      <c r="F8" s="17"/>
      <c r="G8" s="17"/>
    </row>
    <row r="9" spans="1:29" s="2" customFormat="1" ht="32.25" customHeight="1" thickTop="1" thickBot="1" x14ac:dyDescent="0.25">
      <c r="B9" s="62" t="s">
        <v>36</v>
      </c>
      <c r="C9" s="63"/>
      <c r="D9" s="63"/>
      <c r="E9" s="63"/>
      <c r="F9" s="63"/>
      <c r="G9" s="64"/>
      <c r="I9" s="62" t="s">
        <v>9</v>
      </c>
      <c r="J9" s="63"/>
      <c r="K9" s="63"/>
      <c r="L9" s="63"/>
      <c r="M9" s="64"/>
      <c r="O9" s="62" t="s">
        <v>10</v>
      </c>
      <c r="P9" s="63"/>
      <c r="Q9" s="63"/>
      <c r="R9" s="63"/>
      <c r="S9" s="64"/>
      <c r="U9" s="62" t="s">
        <v>11</v>
      </c>
      <c r="V9" s="63"/>
      <c r="W9" s="63"/>
      <c r="X9" s="63"/>
      <c r="Y9" s="64"/>
      <c r="AA9" s="65" t="s">
        <v>12</v>
      </c>
      <c r="AB9" s="68" t="s">
        <v>13</v>
      </c>
      <c r="AC9" s="71" t="s">
        <v>14</v>
      </c>
    </row>
    <row r="10" spans="1:29" s="2" customFormat="1" ht="6" customHeight="1" thickTop="1" thickBot="1" x14ac:dyDescent="0.25">
      <c r="B10" s="17"/>
      <c r="C10" s="17"/>
      <c r="D10" s="17"/>
      <c r="E10" s="17"/>
      <c r="F10" s="17"/>
      <c r="G10" s="17"/>
      <c r="AA10" s="66"/>
      <c r="AB10" s="69"/>
      <c r="AC10" s="72"/>
    </row>
    <row r="11" spans="1:29" s="18" customFormat="1" ht="96" customHeight="1" thickTop="1" thickBot="1" x14ac:dyDescent="0.3">
      <c r="B11" s="19" t="s">
        <v>1</v>
      </c>
      <c r="C11" s="20" t="s">
        <v>17</v>
      </c>
      <c r="D11" s="20" t="s">
        <v>18</v>
      </c>
      <c r="E11" s="20" t="s">
        <v>19</v>
      </c>
      <c r="F11" s="20" t="s">
        <v>20</v>
      </c>
      <c r="G11" s="21" t="s">
        <v>21</v>
      </c>
      <c r="I11" s="23" t="s">
        <v>17</v>
      </c>
      <c r="J11" s="20" t="s">
        <v>18</v>
      </c>
      <c r="K11" s="20" t="s">
        <v>19</v>
      </c>
      <c r="L11" s="20" t="s">
        <v>20</v>
      </c>
      <c r="M11" s="21" t="s">
        <v>21</v>
      </c>
      <c r="O11" s="23" t="s">
        <v>17</v>
      </c>
      <c r="P11" s="20" t="s">
        <v>18</v>
      </c>
      <c r="Q11" s="20" t="s">
        <v>19</v>
      </c>
      <c r="R11" s="20" t="s">
        <v>22</v>
      </c>
      <c r="S11" s="21" t="s">
        <v>21</v>
      </c>
      <c r="U11" s="23" t="s">
        <v>17</v>
      </c>
      <c r="V11" s="20" t="s">
        <v>18</v>
      </c>
      <c r="W11" s="20" t="s">
        <v>19</v>
      </c>
      <c r="X11" s="20" t="s">
        <v>22</v>
      </c>
      <c r="Y11" s="21" t="s">
        <v>21</v>
      </c>
      <c r="AA11" s="67"/>
      <c r="AB11" s="70"/>
      <c r="AC11" s="73"/>
    </row>
    <row r="12" spans="1:29" s="2" customFormat="1" ht="6" customHeight="1" thickTop="1" thickBot="1" x14ac:dyDescent="0.25">
      <c r="B12" s="22"/>
      <c r="C12" s="22"/>
      <c r="D12" s="22"/>
      <c r="E12" s="22"/>
      <c r="F12" s="22"/>
      <c r="G12" s="22"/>
      <c r="I12" s="22"/>
      <c r="J12" s="22"/>
      <c r="K12" s="22"/>
      <c r="L12" s="22"/>
      <c r="M12" s="22"/>
      <c r="O12" s="22"/>
      <c r="P12" s="22"/>
      <c r="Q12" s="22"/>
      <c r="R12" s="22"/>
      <c r="S12" s="22"/>
      <c r="U12" s="22"/>
      <c r="V12" s="22"/>
      <c r="W12" s="22"/>
      <c r="X12" s="22"/>
      <c r="Y12" s="22"/>
    </row>
    <row r="13" spans="1:29" s="32" customFormat="1" ht="17.25" thickTop="1" x14ac:dyDescent="0.25">
      <c r="A13" s="28"/>
      <c r="B13" s="29"/>
      <c r="C13" s="30"/>
      <c r="D13" s="30"/>
      <c r="E13" s="30"/>
      <c r="F13" s="30"/>
      <c r="G13" s="31"/>
      <c r="I13" s="33"/>
      <c r="J13" s="30"/>
      <c r="K13" s="30"/>
      <c r="L13" s="30"/>
      <c r="M13" s="31"/>
      <c r="O13" s="33"/>
      <c r="P13" s="30"/>
      <c r="Q13" s="30"/>
      <c r="R13" s="30"/>
      <c r="S13" s="31"/>
      <c r="U13" s="33"/>
      <c r="V13" s="30"/>
      <c r="W13" s="30"/>
      <c r="X13" s="30"/>
      <c r="Y13" s="31"/>
      <c r="AA13" s="33"/>
      <c r="AB13" s="30"/>
      <c r="AC13" s="31"/>
    </row>
    <row r="14" spans="1:29" s="32" customFormat="1" ht="16.5" x14ac:dyDescent="0.25">
      <c r="A14" s="28"/>
      <c r="B14" s="34" t="s">
        <v>31</v>
      </c>
      <c r="C14" s="35">
        <v>16351246</v>
      </c>
      <c r="D14" s="36"/>
      <c r="E14" s="36"/>
      <c r="F14" s="36"/>
      <c r="G14" s="37">
        <f>SUM(C14:F14)</f>
        <v>16351246</v>
      </c>
      <c r="H14" s="38"/>
      <c r="I14" s="39">
        <f>I15+I16+I17</f>
        <v>92625.71</v>
      </c>
      <c r="J14" s="36"/>
      <c r="K14" s="36"/>
      <c r="L14" s="36"/>
      <c r="M14" s="37">
        <f>SUM(I14:L14)</f>
        <v>92625.71</v>
      </c>
      <c r="N14" s="38"/>
      <c r="O14" s="39">
        <f>O15+O16+O17</f>
        <v>491494.84</v>
      </c>
      <c r="P14" s="36"/>
      <c r="Q14" s="36"/>
      <c r="R14" s="36"/>
      <c r="S14" s="37">
        <f>SUM(O14:R14)</f>
        <v>491494.84</v>
      </c>
      <c r="T14" s="38"/>
      <c r="U14" s="39">
        <f>U15+U16+U17</f>
        <v>0</v>
      </c>
      <c r="V14" s="36"/>
      <c r="W14" s="36"/>
      <c r="X14" s="36"/>
      <c r="Y14" s="37">
        <f>SUM(U14:X14)</f>
        <v>0</v>
      </c>
      <c r="Z14" s="38"/>
      <c r="AA14" s="39">
        <f>G14+M14+S14+Y14</f>
        <v>16935366.550000001</v>
      </c>
      <c r="AB14" s="40"/>
      <c r="AC14" s="37">
        <f>+AA14-AB14</f>
        <v>16935366.550000001</v>
      </c>
    </row>
    <row r="15" spans="1:29" s="32" customFormat="1" ht="16.5" x14ac:dyDescent="0.25">
      <c r="A15" s="28">
        <v>200</v>
      </c>
      <c r="B15" s="41" t="s">
        <v>0</v>
      </c>
      <c r="C15" s="40">
        <v>0</v>
      </c>
      <c r="D15" s="36"/>
      <c r="E15" s="36"/>
      <c r="F15" s="36"/>
      <c r="G15" s="37">
        <f t="shared" ref="G15:G30" si="0">SUM(C15:F15)</f>
        <v>0</v>
      </c>
      <c r="H15" s="38"/>
      <c r="I15" s="40">
        <v>92625.71</v>
      </c>
      <c r="J15" s="36"/>
      <c r="K15" s="36"/>
      <c r="L15" s="36"/>
      <c r="M15" s="37">
        <f t="shared" ref="M15:M17" si="1">SUM(I15:L15)</f>
        <v>92625.71</v>
      </c>
      <c r="N15" s="38"/>
      <c r="O15" s="40">
        <v>491494.84</v>
      </c>
      <c r="P15" s="36"/>
      <c r="Q15" s="36"/>
      <c r="R15" s="36"/>
      <c r="S15" s="37">
        <f t="shared" ref="S15:S17" si="2">SUM(O15:R15)</f>
        <v>491494.84</v>
      </c>
      <c r="T15" s="38"/>
      <c r="U15" s="40">
        <v>0</v>
      </c>
      <c r="V15" s="36"/>
      <c r="W15" s="36"/>
      <c r="X15" s="36"/>
      <c r="Y15" s="37">
        <f t="shared" ref="Y15:Y17" si="3">SUM(U15:X15)</f>
        <v>0</v>
      </c>
      <c r="Z15" s="38"/>
      <c r="AA15" s="39">
        <f t="shared" ref="AA15:AA17" si="4">G15+M15+S15+Y15</f>
        <v>584120.55000000005</v>
      </c>
      <c r="AB15" s="40"/>
      <c r="AC15" s="37">
        <f t="shared" ref="AC15:AC48" si="5">+AA15-AB15</f>
        <v>584120.55000000005</v>
      </c>
    </row>
    <row r="16" spans="1:29" s="32" customFormat="1" ht="16.5" x14ac:dyDescent="0.25">
      <c r="A16" s="28">
        <v>201</v>
      </c>
      <c r="B16" s="41" t="s">
        <v>3</v>
      </c>
      <c r="C16" s="40">
        <v>0</v>
      </c>
      <c r="D16" s="36"/>
      <c r="E16" s="36"/>
      <c r="F16" s="36"/>
      <c r="G16" s="37">
        <f t="shared" si="0"/>
        <v>0</v>
      </c>
      <c r="H16" s="38"/>
      <c r="I16" s="40">
        <v>0</v>
      </c>
      <c r="J16" s="36"/>
      <c r="K16" s="36"/>
      <c r="L16" s="36"/>
      <c r="M16" s="37">
        <f t="shared" si="1"/>
        <v>0</v>
      </c>
      <c r="N16" s="38"/>
      <c r="O16" s="40">
        <v>0</v>
      </c>
      <c r="P16" s="36"/>
      <c r="Q16" s="36"/>
      <c r="R16" s="36"/>
      <c r="S16" s="37">
        <f t="shared" si="2"/>
        <v>0</v>
      </c>
      <c r="T16" s="38"/>
      <c r="U16" s="40">
        <v>0</v>
      </c>
      <c r="V16" s="36"/>
      <c r="W16" s="36"/>
      <c r="X16" s="36"/>
      <c r="Y16" s="37">
        <f t="shared" si="3"/>
        <v>0</v>
      </c>
      <c r="Z16" s="38"/>
      <c r="AA16" s="39">
        <f t="shared" si="4"/>
        <v>0</v>
      </c>
      <c r="AB16" s="40"/>
      <c r="AC16" s="37">
        <f t="shared" si="5"/>
        <v>0</v>
      </c>
    </row>
    <row r="17" spans="1:29" s="32" customFormat="1" ht="16.5" x14ac:dyDescent="0.25">
      <c r="A17" s="28">
        <v>202</v>
      </c>
      <c r="B17" s="41" t="s">
        <v>4</v>
      </c>
      <c r="C17" s="40"/>
      <c r="D17" s="36"/>
      <c r="E17" s="36"/>
      <c r="F17" s="36"/>
      <c r="G17" s="37">
        <f t="shared" si="0"/>
        <v>0</v>
      </c>
      <c r="H17" s="38"/>
      <c r="I17" s="40">
        <v>0</v>
      </c>
      <c r="J17" s="36"/>
      <c r="K17" s="36"/>
      <c r="L17" s="36"/>
      <c r="M17" s="37">
        <f t="shared" si="1"/>
        <v>0</v>
      </c>
      <c r="N17" s="38"/>
      <c r="O17" s="40">
        <v>0</v>
      </c>
      <c r="P17" s="36"/>
      <c r="Q17" s="36"/>
      <c r="R17" s="36"/>
      <c r="S17" s="37">
        <f t="shared" si="2"/>
        <v>0</v>
      </c>
      <c r="T17" s="38"/>
      <c r="U17" s="40">
        <v>0</v>
      </c>
      <c r="V17" s="36"/>
      <c r="W17" s="36"/>
      <c r="X17" s="36"/>
      <c r="Y17" s="37">
        <f t="shared" si="3"/>
        <v>0</v>
      </c>
      <c r="Z17" s="38"/>
      <c r="AA17" s="39">
        <f t="shared" si="4"/>
        <v>0</v>
      </c>
      <c r="AB17" s="40"/>
      <c r="AC17" s="37">
        <f t="shared" si="5"/>
        <v>0</v>
      </c>
    </row>
    <row r="18" spans="1:29" s="32" customFormat="1" ht="16.5" x14ac:dyDescent="0.25">
      <c r="A18" s="28"/>
      <c r="B18" s="41"/>
      <c r="C18" s="40"/>
      <c r="D18" s="40"/>
      <c r="E18" s="40"/>
      <c r="F18" s="40"/>
      <c r="G18" s="37"/>
      <c r="H18" s="38"/>
      <c r="I18" s="42"/>
      <c r="J18" s="40"/>
      <c r="K18" s="40"/>
      <c r="L18" s="40"/>
      <c r="M18" s="37"/>
      <c r="N18" s="38"/>
      <c r="O18" s="42"/>
      <c r="P18" s="40"/>
      <c r="Q18" s="40"/>
      <c r="R18" s="40"/>
      <c r="S18" s="37"/>
      <c r="T18" s="38"/>
      <c r="U18" s="42"/>
      <c r="V18" s="40"/>
      <c r="W18" s="40"/>
      <c r="X18" s="40"/>
      <c r="Y18" s="37"/>
      <c r="Z18" s="38"/>
      <c r="AA18" s="42"/>
      <c r="AB18" s="40"/>
      <c r="AC18" s="37">
        <f t="shared" si="5"/>
        <v>0</v>
      </c>
    </row>
    <row r="19" spans="1:29" s="32" customFormat="1" ht="16.5" x14ac:dyDescent="0.25">
      <c r="A19" s="28"/>
      <c r="B19" s="34" t="s">
        <v>32</v>
      </c>
      <c r="C19" s="36"/>
      <c r="D19" s="35">
        <f>D21+D22+D23+D24</f>
        <v>0</v>
      </c>
      <c r="E19" s="35">
        <f>+E20</f>
        <v>0</v>
      </c>
      <c r="F19" s="36"/>
      <c r="G19" s="37">
        <f t="shared" si="0"/>
        <v>0</v>
      </c>
      <c r="H19" s="38"/>
      <c r="I19" s="43"/>
      <c r="J19" s="35">
        <f>J21+J22+J23+J24</f>
        <v>9408092.7200000007</v>
      </c>
      <c r="K19" s="35">
        <f>+K20</f>
        <v>0</v>
      </c>
      <c r="L19" s="36"/>
      <c r="M19" s="37">
        <f t="shared" ref="M19:M24" si="6">SUM(I19:L19)</f>
        <v>9408092.7200000007</v>
      </c>
      <c r="N19" s="38"/>
      <c r="O19" s="43"/>
      <c r="P19" s="35">
        <f>P21+P22+P23+P24</f>
        <v>2394248.8199999998</v>
      </c>
      <c r="Q19" s="35">
        <f>+Q20</f>
        <v>0</v>
      </c>
      <c r="R19" s="36"/>
      <c r="S19" s="37">
        <f t="shared" ref="S19:S24" si="7">SUM(O19:R19)</f>
        <v>2394248.8199999998</v>
      </c>
      <c r="T19" s="38"/>
      <c r="U19" s="43"/>
      <c r="V19" s="35">
        <f>V21+V22+V23+V24</f>
        <v>-812034.18</v>
      </c>
      <c r="W19" s="35">
        <f>+W20</f>
        <v>0</v>
      </c>
      <c r="X19" s="36"/>
      <c r="Y19" s="37">
        <f t="shared" ref="Y19:Y24" si="8">SUM(U19:X19)</f>
        <v>-812034.18</v>
      </c>
      <c r="Z19" s="38"/>
      <c r="AA19" s="39">
        <f t="shared" ref="AA19:AA24" si="9">G19+M19+S19+Y19</f>
        <v>10990307.360000001</v>
      </c>
      <c r="AB19" s="35"/>
      <c r="AC19" s="37">
        <f t="shared" si="5"/>
        <v>10990307.360000001</v>
      </c>
    </row>
    <row r="20" spans="1:29" s="32" customFormat="1" ht="16.5" x14ac:dyDescent="0.25">
      <c r="A20" s="28">
        <v>203</v>
      </c>
      <c r="B20" s="41" t="s">
        <v>5</v>
      </c>
      <c r="C20" s="36"/>
      <c r="D20" s="36">
        <v>96646056.5</v>
      </c>
      <c r="E20" s="40"/>
      <c r="F20" s="36"/>
      <c r="G20" s="37">
        <f t="shared" si="0"/>
        <v>96646056.5</v>
      </c>
      <c r="H20" s="38"/>
      <c r="I20" s="43"/>
      <c r="J20" s="36"/>
      <c r="K20" s="40"/>
      <c r="L20" s="36"/>
      <c r="M20" s="37">
        <f t="shared" si="6"/>
        <v>0</v>
      </c>
      <c r="N20" s="38"/>
      <c r="O20" s="43"/>
      <c r="P20" s="36"/>
      <c r="Q20" s="40"/>
      <c r="R20" s="36"/>
      <c r="S20" s="37">
        <f t="shared" si="7"/>
        <v>0</v>
      </c>
      <c r="T20" s="38"/>
      <c r="U20" s="43"/>
      <c r="V20" s="36"/>
      <c r="W20" s="40"/>
      <c r="X20" s="36"/>
      <c r="Y20" s="37">
        <f t="shared" si="8"/>
        <v>0</v>
      </c>
      <c r="Z20" s="38"/>
      <c r="AA20" s="39">
        <f t="shared" si="9"/>
        <v>96646056.5</v>
      </c>
      <c r="AB20" s="40"/>
      <c r="AC20" s="37">
        <f t="shared" si="5"/>
        <v>96646056.5</v>
      </c>
    </row>
    <row r="21" spans="1:29" s="32" customFormat="1" ht="16.5" x14ac:dyDescent="0.25">
      <c r="A21" s="28">
        <v>204</v>
      </c>
      <c r="B21" s="41" t="s">
        <v>6</v>
      </c>
      <c r="C21" s="36"/>
      <c r="D21" s="40">
        <v>0</v>
      </c>
      <c r="E21" s="36"/>
      <c r="F21" s="36"/>
      <c r="G21" s="37">
        <f t="shared" si="0"/>
        <v>0</v>
      </c>
      <c r="H21" s="38"/>
      <c r="I21" s="43"/>
      <c r="J21" s="40">
        <v>9408092.7200000007</v>
      </c>
      <c r="K21" s="36"/>
      <c r="L21" s="36"/>
      <c r="M21" s="37">
        <f t="shared" si="6"/>
        <v>9408092.7200000007</v>
      </c>
      <c r="N21" s="38"/>
      <c r="O21" s="43"/>
      <c r="P21" s="40">
        <v>2394248.8199999998</v>
      </c>
      <c r="Q21" s="36"/>
      <c r="R21" s="36"/>
      <c r="S21" s="37">
        <f t="shared" si="7"/>
        <v>2394248.8199999998</v>
      </c>
      <c r="T21" s="38"/>
      <c r="U21" s="43"/>
      <c r="V21" s="40">
        <v>-812034.18</v>
      </c>
      <c r="W21" s="36"/>
      <c r="X21" s="36"/>
      <c r="Y21" s="37">
        <f t="shared" si="8"/>
        <v>-812034.18</v>
      </c>
      <c r="Z21" s="38"/>
      <c r="AA21" s="39">
        <f t="shared" si="9"/>
        <v>10990307.360000001</v>
      </c>
      <c r="AB21" s="40"/>
      <c r="AC21" s="37">
        <f t="shared" si="5"/>
        <v>10990307.360000001</v>
      </c>
    </row>
    <row r="22" spans="1:29" s="32" customFormat="1" ht="16.5" x14ac:dyDescent="0.25">
      <c r="A22" s="28">
        <v>205</v>
      </c>
      <c r="B22" s="41" t="s">
        <v>7</v>
      </c>
      <c r="C22" s="36"/>
      <c r="D22" s="40">
        <v>0</v>
      </c>
      <c r="E22" s="36"/>
      <c r="F22" s="36"/>
      <c r="G22" s="37">
        <f t="shared" si="0"/>
        <v>0</v>
      </c>
      <c r="H22" s="38"/>
      <c r="I22" s="43"/>
      <c r="J22" s="40">
        <v>0</v>
      </c>
      <c r="K22" s="36"/>
      <c r="L22" s="36"/>
      <c r="M22" s="37">
        <f t="shared" si="6"/>
        <v>0</v>
      </c>
      <c r="N22" s="38"/>
      <c r="O22" s="43"/>
      <c r="P22" s="40">
        <v>0</v>
      </c>
      <c r="Q22" s="36"/>
      <c r="R22" s="36"/>
      <c r="S22" s="37">
        <f t="shared" si="7"/>
        <v>0</v>
      </c>
      <c r="T22" s="38"/>
      <c r="U22" s="43"/>
      <c r="V22" s="40">
        <v>0</v>
      </c>
      <c r="W22" s="36"/>
      <c r="X22" s="36"/>
      <c r="Y22" s="37">
        <f t="shared" si="8"/>
        <v>0</v>
      </c>
      <c r="Z22" s="38"/>
      <c r="AA22" s="39">
        <f t="shared" si="9"/>
        <v>0</v>
      </c>
      <c r="AB22" s="40"/>
      <c r="AC22" s="37">
        <f t="shared" si="5"/>
        <v>0</v>
      </c>
    </row>
    <row r="23" spans="1:29" s="32" customFormat="1" ht="16.5" x14ac:dyDescent="0.25">
      <c r="A23" s="28">
        <v>206</v>
      </c>
      <c r="B23" s="41" t="s">
        <v>8</v>
      </c>
      <c r="C23" s="36"/>
      <c r="D23" s="40">
        <v>0</v>
      </c>
      <c r="E23" s="36"/>
      <c r="F23" s="36"/>
      <c r="G23" s="37">
        <f t="shared" si="0"/>
        <v>0</v>
      </c>
      <c r="H23" s="38"/>
      <c r="I23" s="43"/>
      <c r="J23" s="40">
        <v>0</v>
      </c>
      <c r="K23" s="36"/>
      <c r="L23" s="36"/>
      <c r="M23" s="37">
        <f t="shared" si="6"/>
        <v>0</v>
      </c>
      <c r="N23" s="38"/>
      <c r="O23" s="43"/>
      <c r="P23" s="40">
        <v>0</v>
      </c>
      <c r="Q23" s="36"/>
      <c r="R23" s="36"/>
      <c r="S23" s="37">
        <f t="shared" si="7"/>
        <v>0</v>
      </c>
      <c r="T23" s="38"/>
      <c r="U23" s="43"/>
      <c r="V23" s="40">
        <v>0</v>
      </c>
      <c r="W23" s="36"/>
      <c r="X23" s="36"/>
      <c r="Y23" s="37">
        <f t="shared" si="8"/>
        <v>0</v>
      </c>
      <c r="Z23" s="38"/>
      <c r="AA23" s="39">
        <f t="shared" si="9"/>
        <v>0</v>
      </c>
      <c r="AB23" s="40"/>
      <c r="AC23" s="37">
        <f t="shared" si="5"/>
        <v>0</v>
      </c>
    </row>
    <row r="24" spans="1:29" s="32" customFormat="1" ht="16.5" x14ac:dyDescent="0.25">
      <c r="A24" s="28">
        <v>207</v>
      </c>
      <c r="B24" s="41" t="s">
        <v>2</v>
      </c>
      <c r="C24" s="36"/>
      <c r="D24" s="40">
        <v>0</v>
      </c>
      <c r="E24" s="36"/>
      <c r="F24" s="36"/>
      <c r="G24" s="37">
        <f t="shared" si="0"/>
        <v>0</v>
      </c>
      <c r="H24" s="38"/>
      <c r="I24" s="43"/>
      <c r="J24" s="40">
        <v>0</v>
      </c>
      <c r="K24" s="36"/>
      <c r="L24" s="36"/>
      <c r="M24" s="37">
        <f t="shared" si="6"/>
        <v>0</v>
      </c>
      <c r="N24" s="38"/>
      <c r="O24" s="43"/>
      <c r="P24" s="40">
        <v>0</v>
      </c>
      <c r="Q24" s="36"/>
      <c r="R24" s="36"/>
      <c r="S24" s="37">
        <f t="shared" si="7"/>
        <v>0</v>
      </c>
      <c r="T24" s="38"/>
      <c r="U24" s="43"/>
      <c r="V24" s="40">
        <v>0</v>
      </c>
      <c r="W24" s="36"/>
      <c r="X24" s="36"/>
      <c r="Y24" s="37">
        <f t="shared" si="8"/>
        <v>0</v>
      </c>
      <c r="Z24" s="38"/>
      <c r="AA24" s="39">
        <f t="shared" si="9"/>
        <v>0</v>
      </c>
      <c r="AB24" s="40"/>
      <c r="AC24" s="37">
        <f t="shared" si="5"/>
        <v>0</v>
      </c>
    </row>
    <row r="25" spans="1:29" s="32" customFormat="1" ht="16.5" x14ac:dyDescent="0.25">
      <c r="A25" s="28"/>
      <c r="B25" s="41"/>
      <c r="C25" s="40"/>
      <c r="D25" s="40"/>
      <c r="E25" s="40"/>
      <c r="F25" s="40"/>
      <c r="G25" s="37"/>
      <c r="H25" s="38"/>
      <c r="I25" s="42"/>
      <c r="J25" s="40"/>
      <c r="K25" s="40"/>
      <c r="L25" s="40"/>
      <c r="M25" s="37"/>
      <c r="N25" s="38"/>
      <c r="O25" s="42"/>
      <c r="P25" s="40"/>
      <c r="Q25" s="40"/>
      <c r="R25" s="40"/>
      <c r="S25" s="37"/>
      <c r="T25" s="38"/>
      <c r="U25" s="42"/>
      <c r="V25" s="40"/>
      <c r="W25" s="40"/>
      <c r="X25" s="40"/>
      <c r="Y25" s="37"/>
      <c r="Z25" s="38"/>
      <c r="AA25" s="42"/>
      <c r="AB25" s="40"/>
      <c r="AC25" s="37">
        <f t="shared" si="5"/>
        <v>0</v>
      </c>
    </row>
    <row r="26" spans="1:29" s="32" customFormat="1" ht="33" x14ac:dyDescent="0.25">
      <c r="A26" s="28"/>
      <c r="B26" s="44" t="s">
        <v>33</v>
      </c>
      <c r="C26" s="36"/>
      <c r="D26" s="36"/>
      <c r="E26" s="36"/>
      <c r="F26" s="35">
        <v>0</v>
      </c>
      <c r="G26" s="37">
        <f t="shared" si="0"/>
        <v>0</v>
      </c>
      <c r="H26" s="38"/>
      <c r="I26" s="43"/>
      <c r="J26" s="36"/>
      <c r="K26" s="36"/>
      <c r="L26" s="35">
        <f>+L27+L28</f>
        <v>0</v>
      </c>
      <c r="M26" s="37">
        <f t="shared" ref="M26:M28" si="10">SUM(I26:L26)</f>
        <v>0</v>
      </c>
      <c r="N26" s="38"/>
      <c r="O26" s="43"/>
      <c r="P26" s="36"/>
      <c r="Q26" s="36"/>
      <c r="R26" s="35">
        <f>+R27+R28</f>
        <v>0</v>
      </c>
      <c r="S26" s="37">
        <f t="shared" ref="S26:S28" si="11">SUM(O26:R26)</f>
        <v>0</v>
      </c>
      <c r="T26" s="38"/>
      <c r="U26" s="43"/>
      <c r="V26" s="36"/>
      <c r="W26" s="36"/>
      <c r="X26" s="35">
        <f>+X27+X28</f>
        <v>0</v>
      </c>
      <c r="Y26" s="37">
        <f t="shared" ref="Y26:Y28" si="12">SUM(U26:X26)</f>
        <v>0</v>
      </c>
      <c r="Z26" s="38"/>
      <c r="AA26" s="39">
        <f t="shared" ref="AA26:AA30" si="13">G26+M26+S26+Y26</f>
        <v>0</v>
      </c>
      <c r="AB26" s="40"/>
      <c r="AC26" s="37">
        <f t="shared" si="5"/>
        <v>0</v>
      </c>
    </row>
    <row r="27" spans="1:29" s="32" customFormat="1" ht="16.5" x14ac:dyDescent="0.25">
      <c r="A27" s="28">
        <v>208</v>
      </c>
      <c r="B27" s="41" t="s">
        <v>23</v>
      </c>
      <c r="C27" s="36"/>
      <c r="D27" s="36"/>
      <c r="E27" s="36"/>
      <c r="F27" s="40">
        <v>0</v>
      </c>
      <c r="G27" s="37">
        <f t="shared" si="0"/>
        <v>0</v>
      </c>
      <c r="H27" s="38"/>
      <c r="I27" s="43"/>
      <c r="J27" s="36"/>
      <c r="K27" s="36"/>
      <c r="L27" s="40"/>
      <c r="M27" s="37">
        <f t="shared" si="10"/>
        <v>0</v>
      </c>
      <c r="N27" s="38"/>
      <c r="O27" s="43"/>
      <c r="P27" s="36"/>
      <c r="Q27" s="36"/>
      <c r="R27" s="40"/>
      <c r="S27" s="37">
        <f t="shared" si="11"/>
        <v>0</v>
      </c>
      <c r="T27" s="38"/>
      <c r="U27" s="43"/>
      <c r="V27" s="36"/>
      <c r="W27" s="36"/>
      <c r="X27" s="40"/>
      <c r="Y27" s="37">
        <f t="shared" si="12"/>
        <v>0</v>
      </c>
      <c r="Z27" s="38"/>
      <c r="AA27" s="39">
        <f t="shared" si="13"/>
        <v>0</v>
      </c>
      <c r="AB27" s="40"/>
      <c r="AC27" s="37">
        <f t="shared" si="5"/>
        <v>0</v>
      </c>
    </row>
    <row r="28" spans="1:29" s="32" customFormat="1" ht="16.5" x14ac:dyDescent="0.25">
      <c r="A28" s="28">
        <v>209</v>
      </c>
      <c r="B28" s="41" t="s">
        <v>24</v>
      </c>
      <c r="C28" s="36"/>
      <c r="D28" s="36"/>
      <c r="E28" s="36"/>
      <c r="F28" s="40"/>
      <c r="G28" s="37">
        <f t="shared" si="0"/>
        <v>0</v>
      </c>
      <c r="H28" s="38"/>
      <c r="I28" s="43"/>
      <c r="J28" s="36"/>
      <c r="K28" s="36"/>
      <c r="L28" s="40"/>
      <c r="M28" s="37">
        <f t="shared" si="10"/>
        <v>0</v>
      </c>
      <c r="N28" s="38"/>
      <c r="O28" s="43"/>
      <c r="P28" s="36"/>
      <c r="Q28" s="36"/>
      <c r="R28" s="40"/>
      <c r="S28" s="37">
        <f t="shared" si="11"/>
        <v>0</v>
      </c>
      <c r="T28" s="38"/>
      <c r="U28" s="43"/>
      <c r="V28" s="36"/>
      <c r="W28" s="36"/>
      <c r="X28" s="40"/>
      <c r="Y28" s="37">
        <f t="shared" si="12"/>
        <v>0</v>
      </c>
      <c r="Z28" s="38"/>
      <c r="AA28" s="39">
        <f t="shared" si="13"/>
        <v>0</v>
      </c>
      <c r="AB28" s="40"/>
      <c r="AC28" s="37">
        <f t="shared" si="5"/>
        <v>0</v>
      </c>
    </row>
    <row r="29" spans="1:29" s="32" customFormat="1" ht="16.5" x14ac:dyDescent="0.25">
      <c r="A29" s="28"/>
      <c r="B29" s="41"/>
      <c r="C29" s="40"/>
      <c r="D29" s="40"/>
      <c r="E29" s="40"/>
      <c r="F29" s="40"/>
      <c r="G29" s="37"/>
      <c r="H29" s="38"/>
      <c r="I29" s="42"/>
      <c r="J29" s="40"/>
      <c r="K29" s="40"/>
      <c r="L29" s="40"/>
      <c r="M29" s="37"/>
      <c r="N29" s="38"/>
      <c r="O29" s="42"/>
      <c r="P29" s="40"/>
      <c r="Q29" s="40"/>
      <c r="R29" s="40"/>
      <c r="S29" s="37"/>
      <c r="T29" s="38"/>
      <c r="U29" s="42"/>
      <c r="V29" s="40"/>
      <c r="W29" s="40"/>
      <c r="X29" s="40"/>
      <c r="Y29" s="37"/>
      <c r="Z29" s="38"/>
      <c r="AA29" s="39"/>
      <c r="AB29" s="40"/>
      <c r="AC29" s="37">
        <f t="shared" si="5"/>
        <v>0</v>
      </c>
    </row>
    <row r="30" spans="1:29" s="32" customFormat="1" ht="16.5" x14ac:dyDescent="0.25">
      <c r="A30" s="28"/>
      <c r="B30" s="34" t="s">
        <v>34</v>
      </c>
      <c r="C30" s="35">
        <f>+C14</f>
        <v>16351246</v>
      </c>
      <c r="D30" s="35">
        <f>+D19</f>
        <v>0</v>
      </c>
      <c r="E30" s="35">
        <f>+E19</f>
        <v>0</v>
      </c>
      <c r="F30" s="35">
        <f>+F26</f>
        <v>0</v>
      </c>
      <c r="G30" s="37">
        <f t="shared" si="0"/>
        <v>16351246</v>
      </c>
      <c r="H30" s="38"/>
      <c r="I30" s="39">
        <f>+I14</f>
        <v>92625.71</v>
      </c>
      <c r="J30" s="35">
        <f>+J19</f>
        <v>9408092.7200000007</v>
      </c>
      <c r="K30" s="35">
        <f>+K19</f>
        <v>0</v>
      </c>
      <c r="L30" s="35">
        <f>+L26</f>
        <v>0</v>
      </c>
      <c r="M30" s="37">
        <f t="shared" ref="M30" si="14">SUM(I30:L30)</f>
        <v>9500718.4300000016</v>
      </c>
      <c r="N30" s="38"/>
      <c r="O30" s="39">
        <f>+O14</f>
        <v>491494.84</v>
      </c>
      <c r="P30" s="35">
        <f>+P19</f>
        <v>2394248.8199999998</v>
      </c>
      <c r="Q30" s="35">
        <f>+Q19</f>
        <v>0</v>
      </c>
      <c r="R30" s="35">
        <f>+R26</f>
        <v>0</v>
      </c>
      <c r="S30" s="37">
        <f t="shared" ref="S30" si="15">SUM(O30:R30)</f>
        <v>2885743.6599999997</v>
      </c>
      <c r="T30" s="38"/>
      <c r="U30" s="39">
        <f>+U14</f>
        <v>0</v>
      </c>
      <c r="V30" s="35">
        <f>+V19</f>
        <v>-812034.18</v>
      </c>
      <c r="W30" s="35">
        <f>+W19</f>
        <v>0</v>
      </c>
      <c r="X30" s="35">
        <f>+X26</f>
        <v>0</v>
      </c>
      <c r="Y30" s="37">
        <f t="shared" ref="Y30" si="16">SUM(U30:X30)</f>
        <v>-812034.18</v>
      </c>
      <c r="Z30" s="38"/>
      <c r="AA30" s="39">
        <f t="shared" si="13"/>
        <v>27925673.91</v>
      </c>
      <c r="AB30" s="35"/>
      <c r="AC30" s="37">
        <f t="shared" si="5"/>
        <v>27925673.91</v>
      </c>
    </row>
    <row r="31" spans="1:29" s="32" customFormat="1" ht="16.5" x14ac:dyDescent="0.25">
      <c r="A31" s="28"/>
      <c r="B31" s="41"/>
      <c r="C31" s="40"/>
      <c r="D31" s="40"/>
      <c r="E31" s="40"/>
      <c r="F31" s="40"/>
      <c r="G31" s="37"/>
      <c r="H31" s="38"/>
      <c r="I31" s="42"/>
      <c r="J31" s="40"/>
      <c r="K31" s="40"/>
      <c r="L31" s="40"/>
      <c r="M31" s="37"/>
      <c r="N31" s="38"/>
      <c r="O31" s="42"/>
      <c r="P31" s="40"/>
      <c r="Q31" s="40"/>
      <c r="R31" s="40"/>
      <c r="S31" s="37"/>
      <c r="T31" s="38"/>
      <c r="U31" s="42"/>
      <c r="V31" s="40"/>
      <c r="W31" s="40"/>
      <c r="X31" s="40"/>
      <c r="Y31" s="37"/>
      <c r="Z31" s="38"/>
      <c r="AA31" s="42"/>
      <c r="AB31" s="40"/>
      <c r="AC31" s="37">
        <f t="shared" si="5"/>
        <v>0</v>
      </c>
    </row>
    <row r="32" spans="1:29" s="32" customFormat="1" ht="33" x14ac:dyDescent="0.25">
      <c r="A32" s="28"/>
      <c r="B32" s="44" t="s">
        <v>27</v>
      </c>
      <c r="C32" s="35">
        <v>0</v>
      </c>
      <c r="D32" s="36"/>
      <c r="E32" s="36"/>
      <c r="F32" s="36"/>
      <c r="G32" s="37">
        <f t="shared" ref="G32:G48" si="17">SUM(C32:F32)</f>
        <v>0</v>
      </c>
      <c r="H32" s="38"/>
      <c r="I32" s="39">
        <f>I33+I34+I35</f>
        <v>0</v>
      </c>
      <c r="J32" s="36"/>
      <c r="K32" s="36"/>
      <c r="L32" s="36"/>
      <c r="M32" s="37">
        <f t="shared" ref="M32:M35" si="18">SUM(I32:L32)</f>
        <v>0</v>
      </c>
      <c r="N32" s="38"/>
      <c r="O32" s="39">
        <f>O33+O34+O35</f>
        <v>0</v>
      </c>
      <c r="P32" s="36"/>
      <c r="Q32" s="36"/>
      <c r="R32" s="36"/>
      <c r="S32" s="37">
        <f t="shared" ref="S32:S35" si="19">SUM(O32:R32)</f>
        <v>0</v>
      </c>
      <c r="T32" s="38"/>
      <c r="U32" s="39">
        <f>U33+U34+U35</f>
        <v>0</v>
      </c>
      <c r="V32" s="36"/>
      <c r="W32" s="36"/>
      <c r="X32" s="36"/>
      <c r="Y32" s="37">
        <f t="shared" ref="Y32:Y35" si="20">SUM(U32:X32)</f>
        <v>0</v>
      </c>
      <c r="Z32" s="38"/>
      <c r="AA32" s="39">
        <f t="shared" ref="AA32:AA35" si="21">G32+M32+S32+Y32</f>
        <v>0</v>
      </c>
      <c r="AB32" s="40"/>
      <c r="AC32" s="37">
        <f t="shared" si="5"/>
        <v>0</v>
      </c>
    </row>
    <row r="33" spans="1:29" s="32" customFormat="1" ht="16.5" x14ac:dyDescent="0.25">
      <c r="A33" s="45">
        <v>210</v>
      </c>
      <c r="B33" s="41" t="s">
        <v>0</v>
      </c>
      <c r="C33" s="38">
        <v>0</v>
      </c>
      <c r="D33" s="36"/>
      <c r="E33" s="36"/>
      <c r="F33" s="36"/>
      <c r="G33" s="37">
        <f t="shared" si="17"/>
        <v>0</v>
      </c>
      <c r="H33" s="38"/>
      <c r="I33" s="38">
        <v>0</v>
      </c>
      <c r="J33" s="36"/>
      <c r="K33" s="36"/>
      <c r="L33" s="36"/>
      <c r="M33" s="37">
        <f t="shared" si="18"/>
        <v>0</v>
      </c>
      <c r="N33" s="38"/>
      <c r="O33" s="38">
        <v>0</v>
      </c>
      <c r="P33" s="36"/>
      <c r="Q33" s="36"/>
      <c r="R33" s="36"/>
      <c r="S33" s="37">
        <f t="shared" si="19"/>
        <v>0</v>
      </c>
      <c r="T33" s="38"/>
      <c r="U33" s="38">
        <v>0</v>
      </c>
      <c r="V33" s="36"/>
      <c r="W33" s="36"/>
      <c r="X33" s="36"/>
      <c r="Y33" s="37">
        <f t="shared" si="20"/>
        <v>0</v>
      </c>
      <c r="Z33" s="38"/>
      <c r="AA33" s="39">
        <f t="shared" si="21"/>
        <v>0</v>
      </c>
      <c r="AB33" s="40"/>
      <c r="AC33" s="37">
        <f t="shared" si="5"/>
        <v>0</v>
      </c>
    </row>
    <row r="34" spans="1:29" s="32" customFormat="1" ht="16.5" x14ac:dyDescent="0.25">
      <c r="A34" s="45">
        <v>211</v>
      </c>
      <c r="B34" s="41" t="s">
        <v>3</v>
      </c>
      <c r="C34" s="40">
        <v>0</v>
      </c>
      <c r="D34" s="36"/>
      <c r="E34" s="36"/>
      <c r="F34" s="36"/>
      <c r="G34" s="37">
        <f t="shared" si="17"/>
        <v>0</v>
      </c>
      <c r="H34" s="38"/>
      <c r="I34" s="40">
        <v>0</v>
      </c>
      <c r="J34" s="36"/>
      <c r="K34" s="36"/>
      <c r="L34" s="36"/>
      <c r="M34" s="37">
        <f t="shared" si="18"/>
        <v>0</v>
      </c>
      <c r="N34" s="38"/>
      <c r="O34" s="40">
        <v>0</v>
      </c>
      <c r="P34" s="36"/>
      <c r="Q34" s="36"/>
      <c r="R34" s="36"/>
      <c r="S34" s="37">
        <f t="shared" si="19"/>
        <v>0</v>
      </c>
      <c r="T34" s="38"/>
      <c r="U34" s="40">
        <v>0</v>
      </c>
      <c r="V34" s="36"/>
      <c r="W34" s="36"/>
      <c r="X34" s="36"/>
      <c r="Y34" s="37">
        <f t="shared" si="20"/>
        <v>0</v>
      </c>
      <c r="Z34" s="38"/>
      <c r="AA34" s="39">
        <f t="shared" si="21"/>
        <v>0</v>
      </c>
      <c r="AB34" s="40"/>
      <c r="AC34" s="37">
        <f t="shared" si="5"/>
        <v>0</v>
      </c>
    </row>
    <row r="35" spans="1:29" s="32" customFormat="1" ht="16.5" x14ac:dyDescent="0.25">
      <c r="A35" s="45">
        <v>212</v>
      </c>
      <c r="B35" s="41" t="s">
        <v>4</v>
      </c>
      <c r="C35" s="40"/>
      <c r="D35" s="36"/>
      <c r="E35" s="36"/>
      <c r="F35" s="36"/>
      <c r="G35" s="37">
        <f t="shared" si="17"/>
        <v>0</v>
      </c>
      <c r="H35" s="38"/>
      <c r="I35" s="40">
        <v>0</v>
      </c>
      <c r="J35" s="36"/>
      <c r="K35" s="36"/>
      <c r="L35" s="36"/>
      <c r="M35" s="37">
        <f t="shared" si="18"/>
        <v>0</v>
      </c>
      <c r="N35" s="38"/>
      <c r="O35" s="40">
        <v>0</v>
      </c>
      <c r="P35" s="36"/>
      <c r="Q35" s="36"/>
      <c r="R35" s="36"/>
      <c r="S35" s="37">
        <f t="shared" si="19"/>
        <v>0</v>
      </c>
      <c r="T35" s="38"/>
      <c r="U35" s="40">
        <v>0</v>
      </c>
      <c r="V35" s="36"/>
      <c r="W35" s="36"/>
      <c r="X35" s="36"/>
      <c r="Y35" s="37">
        <f t="shared" si="20"/>
        <v>0</v>
      </c>
      <c r="Z35" s="38"/>
      <c r="AA35" s="39">
        <f t="shared" si="21"/>
        <v>0</v>
      </c>
      <c r="AB35" s="40"/>
      <c r="AC35" s="37">
        <f t="shared" si="5"/>
        <v>0</v>
      </c>
    </row>
    <row r="36" spans="1:29" s="32" customFormat="1" ht="16.5" x14ac:dyDescent="0.25">
      <c r="A36" s="45"/>
      <c r="B36" s="41"/>
      <c r="C36" s="40"/>
      <c r="D36" s="40"/>
      <c r="E36" s="40"/>
      <c r="F36" s="40"/>
      <c r="G36" s="37"/>
      <c r="H36" s="38"/>
      <c r="I36" s="42"/>
      <c r="J36" s="40"/>
      <c r="K36" s="40"/>
      <c r="L36" s="40"/>
      <c r="M36" s="37"/>
      <c r="N36" s="38"/>
      <c r="O36" s="42"/>
      <c r="P36" s="40"/>
      <c r="Q36" s="40"/>
      <c r="R36" s="40"/>
      <c r="S36" s="37"/>
      <c r="T36" s="38"/>
      <c r="U36" s="42"/>
      <c r="V36" s="40"/>
      <c r="W36" s="40"/>
      <c r="X36" s="40"/>
      <c r="Y36" s="37"/>
      <c r="Z36" s="38"/>
      <c r="AA36" s="42"/>
      <c r="AB36" s="40"/>
      <c r="AC36" s="37">
        <f t="shared" si="5"/>
        <v>0</v>
      </c>
    </row>
    <row r="37" spans="1:29" s="32" customFormat="1" ht="33" x14ac:dyDescent="0.25">
      <c r="A37" s="45"/>
      <c r="B37" s="44" t="s">
        <v>28</v>
      </c>
      <c r="C37" s="36"/>
      <c r="D37" s="35">
        <f>+D39</f>
        <v>0</v>
      </c>
      <c r="E37" s="35">
        <v>22448015.949999999</v>
      </c>
      <c r="F37" s="36"/>
      <c r="G37" s="37">
        <f t="shared" si="17"/>
        <v>22448015.949999999</v>
      </c>
      <c r="H37" s="38"/>
      <c r="I37" s="43"/>
      <c r="J37" s="35">
        <f>+J39</f>
        <v>0</v>
      </c>
      <c r="K37" s="35">
        <f>+K38+K39+K40+K41+K42</f>
        <v>782168.78</v>
      </c>
      <c r="L37" s="36"/>
      <c r="M37" s="37">
        <f t="shared" ref="M37:M42" si="22">SUM(I37:L37)</f>
        <v>782168.78</v>
      </c>
      <c r="N37" s="38"/>
      <c r="O37" s="43"/>
      <c r="P37" s="35">
        <f>+P39</f>
        <v>0</v>
      </c>
      <c r="Q37" s="35">
        <f>+Q38+Q39+Q40+Q41+Q42</f>
        <v>1362367.88</v>
      </c>
      <c r="R37" s="36"/>
      <c r="S37" s="37">
        <f t="shared" ref="S37:S42" si="23">SUM(O37:R37)</f>
        <v>1362367.88</v>
      </c>
      <c r="T37" s="38"/>
      <c r="U37" s="43"/>
      <c r="V37" s="35">
        <f>+V39</f>
        <v>0</v>
      </c>
      <c r="W37" s="35">
        <f>+W38+W39+W40+W41+W42</f>
        <v>68633.62</v>
      </c>
      <c r="X37" s="36"/>
      <c r="Y37" s="37">
        <f t="shared" ref="Y37:Y42" si="24">SUM(U37:X37)</f>
        <v>68633.62</v>
      </c>
      <c r="Z37" s="38"/>
      <c r="AA37" s="39">
        <f t="shared" ref="AA37:AA42" si="25">G37+M37+S37+Y37</f>
        <v>24661186.23</v>
      </c>
      <c r="AB37" s="35"/>
      <c r="AC37" s="37">
        <f t="shared" si="5"/>
        <v>24661186.23</v>
      </c>
    </row>
    <row r="38" spans="1:29" s="32" customFormat="1" ht="16.5" x14ac:dyDescent="0.25">
      <c r="A38" s="45">
        <v>213</v>
      </c>
      <c r="B38" s="41" t="s">
        <v>5</v>
      </c>
      <c r="C38" s="36"/>
      <c r="D38" s="36"/>
      <c r="E38" s="40">
        <v>-29815169.760000002</v>
      </c>
      <c r="F38" s="36"/>
      <c r="G38" s="37">
        <f t="shared" si="17"/>
        <v>-29815169.760000002</v>
      </c>
      <c r="H38" s="38"/>
      <c r="I38" s="43"/>
      <c r="J38" s="36"/>
      <c r="K38" s="40"/>
      <c r="L38" s="36"/>
      <c r="M38" s="37">
        <f t="shared" si="22"/>
        <v>0</v>
      </c>
      <c r="N38" s="38"/>
      <c r="O38" s="43"/>
      <c r="P38" s="36"/>
      <c r="Q38" s="40">
        <v>1362367.88</v>
      </c>
      <c r="R38" s="36"/>
      <c r="S38" s="37">
        <f t="shared" si="23"/>
        <v>1362367.88</v>
      </c>
      <c r="T38" s="38"/>
      <c r="U38" s="43"/>
      <c r="V38" s="36"/>
      <c r="W38" s="40">
        <v>68633.62</v>
      </c>
      <c r="X38" s="36"/>
      <c r="Y38" s="37">
        <f t="shared" si="24"/>
        <v>68633.62</v>
      </c>
      <c r="Z38" s="38"/>
      <c r="AA38" s="39">
        <f t="shared" si="25"/>
        <v>-28384168.260000002</v>
      </c>
      <c r="AB38" s="40"/>
      <c r="AC38" s="37">
        <f t="shared" si="5"/>
        <v>-28384168.260000002</v>
      </c>
    </row>
    <row r="39" spans="1:29" s="32" customFormat="1" ht="16.5" x14ac:dyDescent="0.25">
      <c r="A39" s="45">
        <v>214</v>
      </c>
      <c r="B39" s="41" t="s">
        <v>6</v>
      </c>
      <c r="C39" s="36"/>
      <c r="D39" s="40"/>
      <c r="E39" s="40">
        <v>0</v>
      </c>
      <c r="F39" s="36"/>
      <c r="G39" s="37">
        <f t="shared" si="17"/>
        <v>0</v>
      </c>
      <c r="H39" s="38"/>
      <c r="I39" s="43"/>
      <c r="J39" s="40"/>
      <c r="K39" s="40">
        <v>782168.78</v>
      </c>
      <c r="L39" s="36"/>
      <c r="M39" s="37">
        <f t="shared" si="22"/>
        <v>782168.78</v>
      </c>
      <c r="N39" s="38"/>
      <c r="O39" s="43"/>
      <c r="P39" s="40"/>
      <c r="Q39" s="40">
        <v>0</v>
      </c>
      <c r="R39" s="36"/>
      <c r="S39" s="37">
        <f t="shared" si="23"/>
        <v>0</v>
      </c>
      <c r="T39" s="38"/>
      <c r="U39" s="43"/>
      <c r="V39" s="40"/>
      <c r="W39" s="40">
        <v>0</v>
      </c>
      <c r="X39" s="36"/>
      <c r="Y39" s="37">
        <f t="shared" si="24"/>
        <v>0</v>
      </c>
      <c r="Z39" s="38"/>
      <c r="AA39" s="39">
        <f t="shared" si="25"/>
        <v>782168.78</v>
      </c>
      <c r="AB39" s="40"/>
      <c r="AC39" s="37">
        <f t="shared" si="5"/>
        <v>782168.78</v>
      </c>
    </row>
    <row r="40" spans="1:29" s="32" customFormat="1" ht="16.5" x14ac:dyDescent="0.25">
      <c r="A40" s="45">
        <v>215</v>
      </c>
      <c r="B40" s="41" t="s">
        <v>7</v>
      </c>
      <c r="C40" s="36"/>
      <c r="D40" s="36"/>
      <c r="E40" s="40">
        <v>0</v>
      </c>
      <c r="F40" s="36"/>
      <c r="G40" s="37">
        <f t="shared" si="17"/>
        <v>0</v>
      </c>
      <c r="H40" s="38"/>
      <c r="I40" s="43"/>
      <c r="J40" s="36"/>
      <c r="K40" s="40">
        <v>0</v>
      </c>
      <c r="L40" s="36"/>
      <c r="M40" s="37">
        <f t="shared" si="22"/>
        <v>0</v>
      </c>
      <c r="N40" s="38"/>
      <c r="O40" s="43"/>
      <c r="P40" s="36"/>
      <c r="Q40" s="40">
        <v>0</v>
      </c>
      <c r="R40" s="36"/>
      <c r="S40" s="37">
        <f t="shared" si="23"/>
        <v>0</v>
      </c>
      <c r="T40" s="38"/>
      <c r="U40" s="43"/>
      <c r="V40" s="36"/>
      <c r="W40" s="40">
        <v>0</v>
      </c>
      <c r="X40" s="36"/>
      <c r="Y40" s="37">
        <f t="shared" si="24"/>
        <v>0</v>
      </c>
      <c r="Z40" s="38"/>
      <c r="AA40" s="39">
        <f t="shared" si="25"/>
        <v>0</v>
      </c>
      <c r="AB40" s="40"/>
      <c r="AC40" s="37">
        <f t="shared" si="5"/>
        <v>0</v>
      </c>
    </row>
    <row r="41" spans="1:29" s="32" customFormat="1" ht="16.5" x14ac:dyDescent="0.25">
      <c r="A41" s="45">
        <v>216</v>
      </c>
      <c r="B41" s="41" t="s">
        <v>8</v>
      </c>
      <c r="C41" s="36"/>
      <c r="D41" s="36"/>
      <c r="E41" s="40">
        <v>0</v>
      </c>
      <c r="F41" s="36"/>
      <c r="G41" s="37">
        <f t="shared" si="17"/>
        <v>0</v>
      </c>
      <c r="H41" s="38"/>
      <c r="I41" s="43"/>
      <c r="J41" s="36"/>
      <c r="K41" s="40">
        <v>0</v>
      </c>
      <c r="L41" s="36"/>
      <c r="M41" s="37">
        <f t="shared" si="22"/>
        <v>0</v>
      </c>
      <c r="N41" s="38"/>
      <c r="O41" s="43"/>
      <c r="P41" s="36"/>
      <c r="Q41" s="40">
        <v>0</v>
      </c>
      <c r="R41" s="36"/>
      <c r="S41" s="37">
        <f t="shared" si="23"/>
        <v>0</v>
      </c>
      <c r="T41" s="38"/>
      <c r="U41" s="43"/>
      <c r="V41" s="36"/>
      <c r="W41" s="40">
        <v>0</v>
      </c>
      <c r="X41" s="36"/>
      <c r="Y41" s="37">
        <f t="shared" si="24"/>
        <v>0</v>
      </c>
      <c r="Z41" s="38"/>
      <c r="AA41" s="39">
        <f t="shared" si="25"/>
        <v>0</v>
      </c>
      <c r="AB41" s="40"/>
      <c r="AC41" s="37">
        <f t="shared" si="5"/>
        <v>0</v>
      </c>
    </row>
    <row r="42" spans="1:29" s="32" customFormat="1" ht="16.5" x14ac:dyDescent="0.25">
      <c r="A42" s="45">
        <v>217</v>
      </c>
      <c r="B42" s="41" t="s">
        <v>2</v>
      </c>
      <c r="C42" s="36"/>
      <c r="D42" s="36"/>
      <c r="E42" s="40">
        <v>0</v>
      </c>
      <c r="F42" s="36"/>
      <c r="G42" s="37">
        <f t="shared" si="17"/>
        <v>0</v>
      </c>
      <c r="H42" s="38"/>
      <c r="I42" s="43"/>
      <c r="J42" s="36"/>
      <c r="K42" s="40">
        <v>0</v>
      </c>
      <c r="L42" s="36"/>
      <c r="M42" s="37">
        <f t="shared" si="22"/>
        <v>0</v>
      </c>
      <c r="N42" s="38"/>
      <c r="O42" s="43"/>
      <c r="P42" s="36"/>
      <c r="Q42" s="40">
        <v>0</v>
      </c>
      <c r="R42" s="36"/>
      <c r="S42" s="37">
        <f t="shared" si="23"/>
        <v>0</v>
      </c>
      <c r="T42" s="38"/>
      <c r="U42" s="43"/>
      <c r="V42" s="36"/>
      <c r="W42" s="40">
        <v>0</v>
      </c>
      <c r="X42" s="36"/>
      <c r="Y42" s="37">
        <f t="shared" si="24"/>
        <v>0</v>
      </c>
      <c r="Z42" s="38"/>
      <c r="AA42" s="39">
        <f t="shared" si="25"/>
        <v>0</v>
      </c>
      <c r="AB42" s="40"/>
      <c r="AC42" s="37">
        <f t="shared" si="5"/>
        <v>0</v>
      </c>
    </row>
    <row r="43" spans="1:29" s="32" customFormat="1" ht="16.5" x14ac:dyDescent="0.25">
      <c r="A43" s="45"/>
      <c r="B43" s="41"/>
      <c r="C43" s="40"/>
      <c r="D43" s="40"/>
      <c r="E43" s="40"/>
      <c r="F43" s="40"/>
      <c r="G43" s="37"/>
      <c r="H43" s="38"/>
      <c r="I43" s="42"/>
      <c r="J43" s="40"/>
      <c r="K43" s="40">
        <v>0</v>
      </c>
      <c r="L43" s="40"/>
      <c r="M43" s="37"/>
      <c r="N43" s="38"/>
      <c r="O43" s="42"/>
      <c r="P43" s="40"/>
      <c r="Q43" s="40"/>
      <c r="R43" s="40"/>
      <c r="S43" s="37"/>
      <c r="T43" s="38"/>
      <c r="U43" s="42"/>
      <c r="V43" s="40"/>
      <c r="W43" s="40"/>
      <c r="X43" s="40"/>
      <c r="Y43" s="37"/>
      <c r="Z43" s="38"/>
      <c r="AA43" s="42"/>
      <c r="AB43" s="40"/>
      <c r="AC43" s="37">
        <f t="shared" si="5"/>
        <v>0</v>
      </c>
    </row>
    <row r="44" spans="1:29" s="32" customFormat="1" ht="33" x14ac:dyDescent="0.25">
      <c r="A44" s="45"/>
      <c r="B44" s="44" t="s">
        <v>29</v>
      </c>
      <c r="C44" s="36"/>
      <c r="D44" s="36"/>
      <c r="E44" s="36"/>
      <c r="F44" s="35">
        <v>0</v>
      </c>
      <c r="G44" s="37">
        <f t="shared" si="17"/>
        <v>0</v>
      </c>
      <c r="H44" s="38"/>
      <c r="I44" s="43"/>
      <c r="J44" s="36"/>
      <c r="K44" s="36"/>
      <c r="L44" s="35">
        <f>+L45+L46</f>
        <v>0</v>
      </c>
      <c r="M44" s="37">
        <f t="shared" ref="M44:M46" si="26">SUM(I44:L44)</f>
        <v>0</v>
      </c>
      <c r="N44" s="38"/>
      <c r="O44" s="43"/>
      <c r="P44" s="36"/>
      <c r="Q44" s="36"/>
      <c r="R44" s="35">
        <f>+R45+R46</f>
        <v>0</v>
      </c>
      <c r="S44" s="37">
        <f t="shared" ref="S44:S46" si="27">SUM(O44:R44)</f>
        <v>0</v>
      </c>
      <c r="T44" s="38"/>
      <c r="U44" s="43"/>
      <c r="V44" s="36"/>
      <c r="W44" s="36"/>
      <c r="X44" s="35">
        <f>+X45+X46</f>
        <v>0</v>
      </c>
      <c r="Y44" s="37">
        <f t="shared" ref="Y44:Y46" si="28">SUM(U44:X44)</f>
        <v>0</v>
      </c>
      <c r="Z44" s="38"/>
      <c r="AA44" s="39">
        <f t="shared" ref="AA44:AA46" si="29">G44+M44+S44+Y44</f>
        <v>0</v>
      </c>
      <c r="AB44" s="40"/>
      <c r="AC44" s="37">
        <f t="shared" si="5"/>
        <v>0</v>
      </c>
    </row>
    <row r="45" spans="1:29" s="32" customFormat="1" ht="16.5" x14ac:dyDescent="0.25">
      <c r="A45" s="45">
        <v>218</v>
      </c>
      <c r="B45" s="41" t="s">
        <v>23</v>
      </c>
      <c r="C45" s="36"/>
      <c r="D45" s="36"/>
      <c r="E45" s="36"/>
      <c r="F45" s="40">
        <v>0</v>
      </c>
      <c r="G45" s="37">
        <f t="shared" si="17"/>
        <v>0</v>
      </c>
      <c r="H45" s="38"/>
      <c r="I45" s="43"/>
      <c r="J45" s="36"/>
      <c r="K45" s="36"/>
      <c r="L45" s="40"/>
      <c r="M45" s="37">
        <f t="shared" si="26"/>
        <v>0</v>
      </c>
      <c r="N45" s="38"/>
      <c r="O45" s="43"/>
      <c r="P45" s="36"/>
      <c r="Q45" s="36"/>
      <c r="R45" s="40"/>
      <c r="S45" s="37">
        <f t="shared" si="27"/>
        <v>0</v>
      </c>
      <c r="T45" s="38"/>
      <c r="U45" s="43"/>
      <c r="V45" s="36"/>
      <c r="W45" s="36"/>
      <c r="X45" s="40"/>
      <c r="Y45" s="37">
        <f t="shared" si="28"/>
        <v>0</v>
      </c>
      <c r="Z45" s="38"/>
      <c r="AA45" s="39">
        <f t="shared" si="29"/>
        <v>0</v>
      </c>
      <c r="AB45" s="40"/>
      <c r="AC45" s="37">
        <f t="shared" si="5"/>
        <v>0</v>
      </c>
    </row>
    <row r="46" spans="1:29" s="32" customFormat="1" ht="16.5" x14ac:dyDescent="0.25">
      <c r="A46" s="45">
        <v>219</v>
      </c>
      <c r="B46" s="41" t="s">
        <v>24</v>
      </c>
      <c r="C46" s="36"/>
      <c r="D46" s="36"/>
      <c r="E46" s="36"/>
      <c r="F46" s="40"/>
      <c r="G46" s="37">
        <f t="shared" si="17"/>
        <v>0</v>
      </c>
      <c r="H46" s="38"/>
      <c r="I46" s="43"/>
      <c r="J46" s="36"/>
      <c r="K46" s="36"/>
      <c r="L46" s="40"/>
      <c r="M46" s="37">
        <f t="shared" si="26"/>
        <v>0</v>
      </c>
      <c r="N46" s="38"/>
      <c r="O46" s="43"/>
      <c r="P46" s="36"/>
      <c r="Q46" s="36"/>
      <c r="R46" s="40"/>
      <c r="S46" s="37">
        <f t="shared" si="27"/>
        <v>0</v>
      </c>
      <c r="T46" s="38"/>
      <c r="U46" s="43"/>
      <c r="V46" s="36"/>
      <c r="W46" s="36"/>
      <c r="X46" s="40"/>
      <c r="Y46" s="37">
        <f t="shared" si="28"/>
        <v>0</v>
      </c>
      <c r="Z46" s="38"/>
      <c r="AA46" s="39">
        <f t="shared" si="29"/>
        <v>0</v>
      </c>
      <c r="AB46" s="40"/>
      <c r="AC46" s="37">
        <f t="shared" si="5"/>
        <v>0</v>
      </c>
    </row>
    <row r="47" spans="1:29" s="32" customFormat="1" ht="16.5" x14ac:dyDescent="0.25">
      <c r="A47" s="45"/>
      <c r="B47" s="41"/>
      <c r="C47" s="40"/>
      <c r="D47" s="40"/>
      <c r="E47" s="40"/>
      <c r="F47" s="40"/>
      <c r="G47" s="37"/>
      <c r="H47" s="38"/>
      <c r="I47" s="42"/>
      <c r="J47" s="40"/>
      <c r="K47" s="40"/>
      <c r="L47" s="40"/>
      <c r="M47" s="37"/>
      <c r="N47" s="38"/>
      <c r="O47" s="42"/>
      <c r="P47" s="40"/>
      <c r="Q47" s="40"/>
      <c r="R47" s="40"/>
      <c r="S47" s="37"/>
      <c r="T47" s="38"/>
      <c r="U47" s="42"/>
      <c r="V47" s="40"/>
      <c r="W47" s="40"/>
      <c r="X47" s="40"/>
      <c r="Y47" s="37"/>
      <c r="Z47" s="38"/>
      <c r="AA47" s="42"/>
      <c r="AB47" s="40"/>
      <c r="AC47" s="37">
        <f t="shared" si="5"/>
        <v>0</v>
      </c>
    </row>
    <row r="48" spans="1:29" s="32" customFormat="1" ht="16.5" x14ac:dyDescent="0.25">
      <c r="A48" s="45"/>
      <c r="B48" s="34" t="s">
        <v>30</v>
      </c>
      <c r="C48" s="35">
        <f>+C30+C32</f>
        <v>16351246</v>
      </c>
      <c r="D48" s="35">
        <f>+D30+D37</f>
        <v>0</v>
      </c>
      <c r="E48" s="35">
        <f>+E30+E37</f>
        <v>22448015.949999999</v>
      </c>
      <c r="F48" s="35">
        <f>+F30+F44</f>
        <v>0</v>
      </c>
      <c r="G48" s="37">
        <f t="shared" si="17"/>
        <v>38799261.950000003</v>
      </c>
      <c r="H48" s="38"/>
      <c r="I48" s="39">
        <f>+I30+I32</f>
        <v>92625.71</v>
      </c>
      <c r="J48" s="35">
        <f>+J30+J37</f>
        <v>9408092.7200000007</v>
      </c>
      <c r="K48" s="35">
        <f>+K30+K37</f>
        <v>782168.78</v>
      </c>
      <c r="L48" s="35">
        <f>+L30+L44</f>
        <v>0</v>
      </c>
      <c r="M48" s="37">
        <f t="shared" ref="M48" si="30">SUM(I48:L48)</f>
        <v>10282887.210000001</v>
      </c>
      <c r="N48" s="38"/>
      <c r="O48" s="39">
        <f>+O30+O32</f>
        <v>491494.84</v>
      </c>
      <c r="P48" s="35">
        <f>+P30+P37</f>
        <v>2394248.8199999998</v>
      </c>
      <c r="Q48" s="35">
        <f>+Q30+Q37</f>
        <v>1362367.88</v>
      </c>
      <c r="R48" s="35">
        <f>+R30+R44</f>
        <v>0</v>
      </c>
      <c r="S48" s="37">
        <f t="shared" ref="S48" si="31">SUM(O48:R48)</f>
        <v>4248111.5399999991</v>
      </c>
      <c r="T48" s="38"/>
      <c r="U48" s="39">
        <f>+U30+U32</f>
        <v>0</v>
      </c>
      <c r="V48" s="35">
        <f>+V30+V37</f>
        <v>-812034.18</v>
      </c>
      <c r="W48" s="35">
        <f>+W30+W37</f>
        <v>68633.62</v>
      </c>
      <c r="X48" s="35">
        <f>+X30+X44</f>
        <v>0</v>
      </c>
      <c r="Y48" s="37">
        <f t="shared" ref="Y48" si="32">SUM(U48:X48)</f>
        <v>-743400.56</v>
      </c>
      <c r="Z48" s="38"/>
      <c r="AA48" s="39">
        <f>G48+M48+S48+Y48</f>
        <v>52586860.140000001</v>
      </c>
      <c r="AB48" s="35"/>
      <c r="AC48" s="37">
        <f t="shared" si="5"/>
        <v>52586860.140000001</v>
      </c>
    </row>
    <row r="49" spans="1:29" s="32" customFormat="1" ht="17.25" thickBot="1" x14ac:dyDescent="0.3">
      <c r="A49" s="28"/>
      <c r="B49" s="46"/>
      <c r="C49" s="47"/>
      <c r="D49" s="47"/>
      <c r="E49" s="47"/>
      <c r="F49" s="47"/>
      <c r="G49" s="48"/>
      <c r="I49" s="49"/>
      <c r="J49" s="47"/>
      <c r="K49" s="47"/>
      <c r="L49" s="47"/>
      <c r="M49" s="48"/>
      <c r="O49" s="49"/>
      <c r="P49" s="47"/>
      <c r="Q49" s="47"/>
      <c r="R49" s="47"/>
      <c r="S49" s="48"/>
      <c r="U49" s="49"/>
      <c r="V49" s="47"/>
      <c r="W49" s="47"/>
      <c r="X49" s="47"/>
      <c r="Y49" s="48"/>
      <c r="AA49" s="49"/>
      <c r="AB49" s="47"/>
      <c r="AC49" s="48"/>
    </row>
    <row r="50" spans="1:29" ht="13.5" thickTop="1" x14ac:dyDescent="0.2"/>
    <row r="52" spans="1:29" customFormat="1" ht="15" x14ac:dyDescent="0.25">
      <c r="A52" s="2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</row>
    <row r="53" spans="1:29" customFormat="1" ht="15" x14ac:dyDescent="0.25">
      <c r="A53" s="2"/>
      <c r="B53" s="26"/>
      <c r="C53" s="26"/>
      <c r="D53" s="26"/>
      <c r="E53" s="26"/>
      <c r="F53" s="26"/>
      <c r="G53" s="26"/>
      <c r="H53" s="26"/>
      <c r="I53" s="26"/>
    </row>
    <row r="54" spans="1:29" customFormat="1" ht="15" x14ac:dyDescent="0.25">
      <c r="A54" s="2"/>
      <c r="B54" s="27"/>
      <c r="C54" s="27"/>
      <c r="D54" s="27"/>
      <c r="E54" s="27"/>
      <c r="F54" s="27"/>
      <c r="G54" s="27"/>
      <c r="H54" s="26"/>
      <c r="I54" s="26"/>
    </row>
    <row r="55" spans="1:29" customFormat="1" ht="15" x14ac:dyDescent="0.25">
      <c r="A55" s="2"/>
      <c r="B55" s="27"/>
      <c r="C55" s="27"/>
      <c r="D55" s="27"/>
      <c r="E55" s="27"/>
      <c r="F55" s="27"/>
      <c r="G55" s="27"/>
      <c r="H55" s="26"/>
      <c r="I55" s="26"/>
    </row>
    <row r="56" spans="1:29" s="53" customFormat="1" ht="23.25" x14ac:dyDescent="0.35">
      <c r="A56" s="50"/>
      <c r="B56" s="51"/>
      <c r="C56" s="51"/>
      <c r="D56" s="51"/>
      <c r="E56" s="51"/>
      <c r="F56" s="51"/>
      <c r="G56" s="51"/>
      <c r="H56" s="52"/>
      <c r="I56" s="52"/>
    </row>
    <row r="57" spans="1:29" s="53" customFormat="1" ht="23.25" x14ac:dyDescent="0.35">
      <c r="A57" s="50"/>
      <c r="B57" s="51"/>
      <c r="C57" s="51"/>
      <c r="D57" s="51"/>
      <c r="E57" s="51"/>
      <c r="F57" s="51"/>
      <c r="G57" s="51"/>
      <c r="H57" s="52"/>
      <c r="I57" s="52"/>
    </row>
    <row r="58" spans="1:29" s="53" customFormat="1" ht="23.25" x14ac:dyDescent="0.35">
      <c r="A58" s="50"/>
      <c r="B58" s="51"/>
      <c r="C58" s="51"/>
      <c r="D58" s="51"/>
      <c r="E58" s="51"/>
      <c r="F58" s="51"/>
      <c r="G58" s="51"/>
      <c r="H58" s="52"/>
      <c r="I58" s="52"/>
    </row>
    <row r="59" spans="1:29" s="53" customFormat="1" ht="23.25" x14ac:dyDescent="0.35">
      <c r="A59" s="50"/>
      <c r="B59" s="51"/>
      <c r="C59" s="51"/>
      <c r="D59" s="51"/>
      <c r="E59" s="51"/>
      <c r="F59" s="51"/>
      <c r="G59" s="51"/>
      <c r="H59" s="52"/>
      <c r="I59" s="52"/>
    </row>
  </sheetData>
  <mergeCells count="11">
    <mergeCell ref="B52:AC52"/>
    <mergeCell ref="B3:AC3"/>
    <mergeCell ref="B4:AC4"/>
    <mergeCell ref="D5:E5"/>
    <mergeCell ref="B9:G9"/>
    <mergeCell ref="I9:M9"/>
    <mergeCell ref="O9:S9"/>
    <mergeCell ref="U9:Y9"/>
    <mergeCell ref="AA9:AA11"/>
    <mergeCell ref="AB9:AB11"/>
    <mergeCell ref="AC9:AC11"/>
  </mergeCells>
  <printOptions horizontalCentered="1" verticalCentered="1"/>
  <pageMargins left="0.6692913385826772" right="0" top="0.55118110236220474" bottom="0.55118110236220474" header="0.31496062992125984" footer="0.31496062992125984"/>
  <pageSetup paperSize="5" scale="3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>
      <selection activeCell="G15" sqref="G1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RaulGT</dc:creator>
  <cp:lastModifiedBy>Alfredo</cp:lastModifiedBy>
  <cp:lastPrinted>2020-03-10T20:01:35Z</cp:lastPrinted>
  <dcterms:created xsi:type="dcterms:W3CDTF">2018-03-07T05:27:47Z</dcterms:created>
  <dcterms:modified xsi:type="dcterms:W3CDTF">2020-03-13T19:05:20Z</dcterms:modified>
</cp:coreProperties>
</file>